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ndalsuidaho-my.sharepoint.com/personal/stoutm_uidaho_edu/Documents/Desktop/Desktop Work Space/"/>
    </mc:Choice>
  </mc:AlternateContent>
  <xr:revisionPtr revIDLastSave="8" documentId="8_{F1E49648-20D4-4749-80BD-EEB85D82F12F}" xr6:coauthVersionLast="47" xr6:coauthVersionMax="47" xr10:uidLastSave="{2020C3B7-4FED-457A-9C57-D46B992458EA}"/>
  <bookViews>
    <workbookView xWindow="25620" yWindow="1755" windowWidth="25545" windowHeight="17730" xr2:uid="{B4C17538-54D8-4E1C-8B8D-7F5F78137A3C}"/>
  </bookViews>
  <sheets>
    <sheet name="Calculator" sheetId="1" r:id="rId1"/>
    <sheet name="FY24 CIP Code Mkt Rates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IP_CODE">[1]SalaryByCIP!#REF!</definedName>
    <definedName name="fffff">[2]LongevityTargets!$A$2:$A$173</definedName>
    <definedName name="Go_to_4_digit_CIP_codes">'[3]NSC CIP2010 4-DIGIT CIP CODES'!#REF!</definedName>
    <definedName name="Go_to_6_digit_CIP_codes">'[4]6-DIGIT CIP CODES'!#REF!</definedName>
    <definedName name="Go_to_discipline_definitions_worksheet">'[3]NSC CIP2010 4-DIGIT CIP CODES'!#REF!</definedName>
    <definedName name="Go_to_institutional_basics_worksheet">#REF!</definedName>
    <definedName name="Go_to_ordering_instructions_worksheet">#REF!</definedName>
    <definedName name="Go_to_position_descriptions_worksheet">'[5]POSITION DESCRIPTIONS'!#REF!</definedName>
    <definedName name="INSTRUCTIONS_FOR_ENTERING_EXECUTIVE_BENEFITS">'[4]SURVEY INSTRUCTIONS'!#REF!</definedName>
    <definedName name="New">[6]SalaryByCIP!#REF!</definedName>
    <definedName name="Rank">#REF!</definedName>
    <definedName name="rxxx">[7]LongevityTargets!#REF!</definedName>
    <definedName name="Table1">[8]!Table2[#All]</definedName>
    <definedName name="TargetPercent">#REF!</definedName>
    <definedName name="TimeInRank">#REF!</definedName>
    <definedName name="tirxxx">[7]LongevityTargets!#REF!</definedName>
    <definedName name="tpxxx">[7]LongevityTargets!#REF!</definedName>
    <definedName name="xxxx">'[7]Salary Schedule 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25" i="1" s="1"/>
  <c r="H25" i="1" s="1"/>
  <c r="I25" i="1" s="1"/>
  <c r="H12" i="1"/>
  <c r="H13" i="1" s="1"/>
  <c r="G15" i="1" s="1"/>
  <c r="H15" i="1" s="1"/>
  <c r="I15" i="1" s="1"/>
  <c r="G18" i="1" s="1"/>
  <c r="H18" i="1" s="1"/>
  <c r="I18" i="1" s="1"/>
  <c r="H4" i="1"/>
  <c r="C4" i="1"/>
  <c r="B7" i="1" l="1"/>
  <c r="C7" i="1" s="1"/>
  <c r="G14" i="1"/>
  <c r="H14" i="1" s="1"/>
  <c r="I14" i="1" s="1"/>
  <c r="G17" i="1" s="1"/>
  <c r="H17" i="1" s="1"/>
  <c r="I17" i="1" s="1"/>
  <c r="G7" i="1"/>
  <c r="H7" i="1" s="1"/>
  <c r="C5" i="1"/>
  <c r="B8" i="1" s="1"/>
  <c r="D8" i="1" l="1"/>
  <c r="B13" i="1" s="1"/>
  <c r="C13" i="1" s="1"/>
  <c r="D13" i="1" s="1"/>
  <c r="C8" i="1"/>
  <c r="D7" i="1"/>
  <c r="B12" i="1" s="1"/>
  <c r="C12" i="1" s="1"/>
  <c r="D12" i="1" s="1"/>
</calcChain>
</file>

<file path=xl/sharedStrings.xml><?xml version="1.0" encoding="utf-8"?>
<sst xmlns="http://schemas.openxmlformats.org/spreadsheetml/2006/main" count="489" uniqueCount="390">
  <si>
    <t>Professorial Ranks</t>
  </si>
  <si>
    <t>Academic Year Salary</t>
  </si>
  <si>
    <t>Enter CIP rank market salary:</t>
  </si>
  <si>
    <t>If NTT: never change this</t>
  </si>
  <si>
    <t>Banner Rounded AY TT Target</t>
  </si>
  <si>
    <t>Instructor Rank</t>
  </si>
  <si>
    <t>Adjust to find percent of market salary if needed:</t>
  </si>
  <si>
    <t>Banner Rounded FY TT Target</t>
  </si>
  <si>
    <t>Banner Rounded FY NTT Target</t>
  </si>
  <si>
    <t>Round-up Calculation</t>
  </si>
  <si>
    <t>With longevity entered above</t>
  </si>
  <si>
    <t>Academic Year to Fiscal Year Conversion - All Salaries</t>
  </si>
  <si>
    <t>Enter longevitity time in rank:</t>
  </si>
  <si>
    <t>Enter longevity time in rank:</t>
  </si>
  <si>
    <t>Professiorial Ranks Conversion from AY to FY</t>
  </si>
  <si>
    <t>Banner Rounded Salary</t>
  </si>
  <si>
    <t>Banner Rounded AY NTT Target</t>
  </si>
  <si>
    <t>Banner Rounded (up) HRLY Rate and AY Salary</t>
  </si>
  <si>
    <t>Banner Rounded (up) NTT HRLY Rate and FY Salary</t>
  </si>
  <si>
    <t>Banner Rounded (up) NTT HRLY Rate and AY  Salary</t>
  </si>
  <si>
    <t>Fiscal Year Salary</t>
  </si>
  <si>
    <t>Fiscal Year to Academic Year Conversion - All Salaries</t>
  </si>
  <si>
    <t>Enter current FY salary:</t>
  </si>
  <si>
    <t>9/11 Converstion rate (*0.8182)</t>
  </si>
  <si>
    <t>Banner Rounded (up) HRLY Rate and FY Salary</t>
  </si>
  <si>
    <t>Joint Appointment - Market manually calculated</t>
  </si>
  <si>
    <t>JNT</t>
  </si>
  <si>
    <t>Varies</t>
  </si>
  <si>
    <t>Math Department blended rate</t>
  </si>
  <si>
    <t>MATH</t>
  </si>
  <si>
    <t>CoS</t>
  </si>
  <si>
    <t>Geography Department blended rate</t>
  </si>
  <si>
    <t>GEOG</t>
  </si>
  <si>
    <t>Biology Department blended rate</t>
  </si>
  <si>
    <t>BIOL</t>
  </si>
  <si>
    <t>Library, Law</t>
  </si>
  <si>
    <t>LIBLAW</t>
  </si>
  <si>
    <t>CoL</t>
  </si>
  <si>
    <t>LIBL</t>
  </si>
  <si>
    <t>Library, Reference and Teaching</t>
  </si>
  <si>
    <t>LIBRET</t>
  </si>
  <si>
    <t>Libraries</t>
  </si>
  <si>
    <t>LIBR</t>
  </si>
  <si>
    <t>Library, Data, Systems and Technology</t>
  </si>
  <si>
    <t>LIBDST</t>
  </si>
  <si>
    <t>LIBD</t>
  </si>
  <si>
    <t>Area Extension Educator</t>
  </si>
  <si>
    <t>AREEDU</t>
  </si>
  <si>
    <t>CALS</t>
  </si>
  <si>
    <t>AREE</t>
  </si>
  <si>
    <t>County Extension Educator</t>
  </si>
  <si>
    <t>EXTEDU</t>
  </si>
  <si>
    <t>EXTE</t>
  </si>
  <si>
    <t>Associate Extension Educator</t>
  </si>
  <si>
    <t>AEXEDU</t>
  </si>
  <si>
    <t>AEXE</t>
  </si>
  <si>
    <t>History</t>
  </si>
  <si>
    <t>540101</t>
  </si>
  <si>
    <t>CLASS</t>
  </si>
  <si>
    <t>5401</t>
  </si>
  <si>
    <t>Marketing</t>
  </si>
  <si>
    <t>521401</t>
  </si>
  <si>
    <t>CBE</t>
  </si>
  <si>
    <t>5214</t>
  </si>
  <si>
    <t>521201</t>
  </si>
  <si>
    <t>5212</t>
  </si>
  <si>
    <t>521001</t>
  </si>
  <si>
    <t>5210</t>
  </si>
  <si>
    <t>520801</t>
  </si>
  <si>
    <t>5208</t>
  </si>
  <si>
    <t>Business/Managerial Economics</t>
  </si>
  <si>
    <t>520601</t>
  </si>
  <si>
    <t>5206</t>
  </si>
  <si>
    <t>520301</t>
  </si>
  <si>
    <t>5203</t>
  </si>
  <si>
    <t>520201, 05</t>
  </si>
  <si>
    <t>5202</t>
  </si>
  <si>
    <t>513101</t>
  </si>
  <si>
    <t>5131</t>
  </si>
  <si>
    <t>Veterinary Med (DVM)</t>
  </si>
  <si>
    <t>512401</t>
  </si>
  <si>
    <t>Not in Inventory</t>
  </si>
  <si>
    <t>5124</t>
  </si>
  <si>
    <t>511201</t>
  </si>
  <si>
    <t>WWAMI</t>
  </si>
  <si>
    <t>5112</t>
  </si>
  <si>
    <t>511099</t>
  </si>
  <si>
    <t>CoS, WWAMI</t>
  </si>
  <si>
    <t>5110</t>
  </si>
  <si>
    <t>510913</t>
  </si>
  <si>
    <t>CEHHS, WWAMI</t>
  </si>
  <si>
    <t>5109</t>
  </si>
  <si>
    <t>Health Services/Allied Health/Health Sciences, General</t>
  </si>
  <si>
    <t>510001</t>
  </si>
  <si>
    <t>5100</t>
  </si>
  <si>
    <t>501003</t>
  </si>
  <si>
    <t>5010</t>
  </si>
  <si>
    <t>Music</t>
  </si>
  <si>
    <t>500901, 03, 04</t>
  </si>
  <si>
    <t>5009</t>
  </si>
  <si>
    <t>500701, 02</t>
  </si>
  <si>
    <t>CAA</t>
  </si>
  <si>
    <t>5007</t>
  </si>
  <si>
    <t>500601</t>
  </si>
  <si>
    <t>5006</t>
  </si>
  <si>
    <t>500501</t>
  </si>
  <si>
    <t>5005</t>
  </si>
  <si>
    <t>Dance</t>
  </si>
  <si>
    <t>500301</t>
  </si>
  <si>
    <t>CEHHS</t>
  </si>
  <si>
    <t>5003</t>
  </si>
  <si>
    <t>Sociology</t>
  </si>
  <si>
    <t>451101</t>
  </si>
  <si>
    <t>4511</t>
  </si>
  <si>
    <t>451001</t>
  </si>
  <si>
    <t>4510</t>
  </si>
  <si>
    <t>450901</t>
  </si>
  <si>
    <t>4509</t>
  </si>
  <si>
    <t>450701</t>
  </si>
  <si>
    <t>4507</t>
  </si>
  <si>
    <t>Economics</t>
  </si>
  <si>
    <t>450601</t>
  </si>
  <si>
    <t>4506</t>
  </si>
  <si>
    <t>Criminology</t>
  </si>
  <si>
    <t>450401</t>
  </si>
  <si>
    <t>4504</t>
  </si>
  <si>
    <t>Anthropology</t>
  </si>
  <si>
    <t>450201</t>
  </si>
  <si>
    <t>4502</t>
  </si>
  <si>
    <t>Public Administration</t>
  </si>
  <si>
    <t>440401</t>
  </si>
  <si>
    <t>4404</t>
  </si>
  <si>
    <t>422704</t>
  </si>
  <si>
    <t>4227</t>
  </si>
  <si>
    <t>Psychology, General</t>
  </si>
  <si>
    <t>420101</t>
  </si>
  <si>
    <t>4201</t>
  </si>
  <si>
    <t>Physics</t>
  </si>
  <si>
    <t>400801</t>
  </si>
  <si>
    <t>4008</t>
  </si>
  <si>
    <t>400601, 05</t>
  </si>
  <si>
    <t>CALS, CoS</t>
  </si>
  <si>
    <t>4006</t>
  </si>
  <si>
    <t>Chemistry</t>
  </si>
  <si>
    <t>400501</t>
  </si>
  <si>
    <t>4005</t>
  </si>
  <si>
    <t xml:space="preserve">Philosophy </t>
  </si>
  <si>
    <t>380101</t>
  </si>
  <si>
    <t>3801</t>
  </si>
  <si>
    <t>Sports, Kinesiology, and Physical Education/Fitness</t>
  </si>
  <si>
    <t>310505</t>
  </si>
  <si>
    <t>3105</t>
  </si>
  <si>
    <t>310301</t>
  </si>
  <si>
    <t>3103</t>
  </si>
  <si>
    <t>Multi/Interdisciplinary Studies, Other</t>
  </si>
  <si>
    <t>309999</t>
  </si>
  <si>
    <t>3099</t>
  </si>
  <si>
    <t>Statistics</t>
  </si>
  <si>
    <t>270501</t>
  </si>
  <si>
    <t>2705</t>
  </si>
  <si>
    <t>Applied Mathematics</t>
  </si>
  <si>
    <t>2703</t>
  </si>
  <si>
    <t>Mathematics</t>
  </si>
  <si>
    <t>270101</t>
  </si>
  <si>
    <t>2701</t>
  </si>
  <si>
    <t>261501</t>
  </si>
  <si>
    <t>2615</t>
  </si>
  <si>
    <t>261307</t>
  </si>
  <si>
    <t>CNR</t>
  </si>
  <si>
    <t>2613</t>
  </si>
  <si>
    <t>Biotechnology</t>
  </si>
  <si>
    <t>261201</t>
  </si>
  <si>
    <t>2612</t>
  </si>
  <si>
    <t>261103</t>
  </si>
  <si>
    <t>2611</t>
  </si>
  <si>
    <t>260908</t>
  </si>
  <si>
    <t>2609</t>
  </si>
  <si>
    <t>Zoology/Animal Biology</t>
  </si>
  <si>
    <t>260702</t>
  </si>
  <si>
    <t>2607</t>
  </si>
  <si>
    <t>260502</t>
  </si>
  <si>
    <t>2605</t>
  </si>
  <si>
    <t>Botany/Plant Biology</t>
  </si>
  <si>
    <t>260305</t>
  </si>
  <si>
    <t>2603</t>
  </si>
  <si>
    <t>260202, 04</t>
  </si>
  <si>
    <t>2602</t>
  </si>
  <si>
    <t>Biology, General</t>
  </si>
  <si>
    <t>260101</t>
  </si>
  <si>
    <t>2601</t>
  </si>
  <si>
    <t>240102</t>
  </si>
  <si>
    <t>2401</t>
  </si>
  <si>
    <t>231302</t>
  </si>
  <si>
    <t>2313</t>
  </si>
  <si>
    <t>230101</t>
  </si>
  <si>
    <t>2301</t>
  </si>
  <si>
    <t>220101</t>
  </si>
  <si>
    <t>2201</t>
  </si>
  <si>
    <t>190901</t>
  </si>
  <si>
    <t>1909</t>
  </si>
  <si>
    <t>190701</t>
  </si>
  <si>
    <t>1907</t>
  </si>
  <si>
    <t>190501</t>
  </si>
  <si>
    <t>1905</t>
  </si>
  <si>
    <t>1901</t>
  </si>
  <si>
    <t>160901, 05</t>
  </si>
  <si>
    <t>1609</t>
  </si>
  <si>
    <t>160101</t>
  </si>
  <si>
    <t>1601</t>
  </si>
  <si>
    <t>Industrial Production Technologies/Technicians</t>
  </si>
  <si>
    <t>150612</t>
  </si>
  <si>
    <t>CoE</t>
  </si>
  <si>
    <t>1506</t>
  </si>
  <si>
    <t>Engineering, Other</t>
  </si>
  <si>
    <t>149999</t>
  </si>
  <si>
    <t>1499</t>
  </si>
  <si>
    <t>Biological/Biosystems Engineering</t>
  </si>
  <si>
    <t>144501</t>
  </si>
  <si>
    <t>1445</t>
  </si>
  <si>
    <t>Geological/Geophysical Engineering</t>
  </si>
  <si>
    <t>143901</t>
  </si>
  <si>
    <t>1439</t>
  </si>
  <si>
    <t>Nuclear Engineering</t>
  </si>
  <si>
    <t>142301</t>
  </si>
  <si>
    <t>1423</t>
  </si>
  <si>
    <t>Mechanical Engineering</t>
  </si>
  <si>
    <t>141901</t>
  </si>
  <si>
    <t>1419</t>
  </si>
  <si>
    <t>Materials Engineering</t>
  </si>
  <si>
    <t>1418</t>
  </si>
  <si>
    <t>141001</t>
  </si>
  <si>
    <t>1410</t>
  </si>
  <si>
    <t>Computer Engineering, General</t>
  </si>
  <si>
    <t>140901</t>
  </si>
  <si>
    <t>1409</t>
  </si>
  <si>
    <t>Civil Engineering</t>
  </si>
  <si>
    <t>140801, 05</t>
  </si>
  <si>
    <t>CALS, CoE</t>
  </si>
  <si>
    <t>1408</t>
  </si>
  <si>
    <t>Chemical Engineering</t>
  </si>
  <si>
    <t>140701</t>
  </si>
  <si>
    <t>1407</t>
  </si>
  <si>
    <t>131401</t>
  </si>
  <si>
    <t>1314</t>
  </si>
  <si>
    <t>131301, 12, 14, 19, 38</t>
  </si>
  <si>
    <t>CALS, CLASS, CEHHS, CNR</t>
  </si>
  <si>
    <t>1313</t>
  </si>
  <si>
    <t>131201, 02, 05</t>
  </si>
  <si>
    <t>1312</t>
  </si>
  <si>
    <t>131001</t>
  </si>
  <si>
    <t>1310</t>
  </si>
  <si>
    <t>130401</t>
  </si>
  <si>
    <t>1304</t>
  </si>
  <si>
    <t>130301</t>
  </si>
  <si>
    <t>1303</t>
  </si>
  <si>
    <t>Education, General</t>
  </si>
  <si>
    <t>130101</t>
  </si>
  <si>
    <t>1301</t>
  </si>
  <si>
    <t>111003</t>
  </si>
  <si>
    <t>1110</t>
  </si>
  <si>
    <t>Computer Science</t>
  </si>
  <si>
    <t>110701</t>
  </si>
  <si>
    <t>1107</t>
  </si>
  <si>
    <t>Graphic Communications</t>
  </si>
  <si>
    <t>100304</t>
  </si>
  <si>
    <t>1003</t>
  </si>
  <si>
    <t>090901, 02, 03</t>
  </si>
  <si>
    <t>0909</t>
  </si>
  <si>
    <t>090702</t>
  </si>
  <si>
    <t>0907</t>
  </si>
  <si>
    <t>Journalism</t>
  </si>
  <si>
    <t>090401</t>
  </si>
  <si>
    <t>0904</t>
  </si>
  <si>
    <t>090101</t>
  </si>
  <si>
    <t>0901</t>
  </si>
  <si>
    <t>Area Studies</t>
  </si>
  <si>
    <t>050107</t>
  </si>
  <si>
    <t>0501</t>
  </si>
  <si>
    <t>Landscape Architecture</t>
  </si>
  <si>
    <t>040601</t>
  </si>
  <si>
    <t>0406</t>
  </si>
  <si>
    <t>Interior Architecture</t>
  </si>
  <si>
    <t>040501</t>
  </si>
  <si>
    <t>0405</t>
  </si>
  <si>
    <t>Architecture</t>
  </si>
  <si>
    <t>040201</t>
  </si>
  <si>
    <t>0402</t>
  </si>
  <si>
    <t>030601</t>
  </si>
  <si>
    <t>0306</t>
  </si>
  <si>
    <t>Forestry</t>
  </si>
  <si>
    <t>030501, 06, 09</t>
  </si>
  <si>
    <t>0305</t>
  </si>
  <si>
    <t>030301</t>
  </si>
  <si>
    <t>0303</t>
  </si>
  <si>
    <t>Environmental/Natural Resources Management and Policy</t>
  </si>
  <si>
    <t>030201</t>
  </si>
  <si>
    <t>0302</t>
  </si>
  <si>
    <t>030104</t>
  </si>
  <si>
    <t>0301</t>
  </si>
  <si>
    <t>Soil Sciences</t>
  </si>
  <si>
    <t>011201, 99</t>
  </si>
  <si>
    <t>0112</t>
  </si>
  <si>
    <t>Plant Sciences</t>
  </si>
  <si>
    <t>011101, 02, 03, 06</t>
  </si>
  <si>
    <t>CALS, CNR</t>
  </si>
  <si>
    <t>0111</t>
  </si>
  <si>
    <t>011001</t>
  </si>
  <si>
    <t>0110</t>
  </si>
  <si>
    <t>Animal Sciences</t>
  </si>
  <si>
    <t>010901</t>
  </si>
  <si>
    <t>0109</t>
  </si>
  <si>
    <t>Agricultural Public Services</t>
  </si>
  <si>
    <t>010802</t>
  </si>
  <si>
    <t>0108</t>
  </si>
  <si>
    <t>Agricultural Production Operations</t>
  </si>
  <si>
    <t>010304, 08</t>
  </si>
  <si>
    <t>0103</t>
  </si>
  <si>
    <t>Agricultural Mechanization</t>
  </si>
  <si>
    <t>010201</t>
  </si>
  <si>
    <t>0102</t>
  </si>
  <si>
    <t>010103</t>
  </si>
  <si>
    <t>0101</t>
  </si>
  <si>
    <t>Associate Professor</t>
  </si>
  <si>
    <t>Assistant Professor</t>
  </si>
  <si>
    <t>Senior Instructor</t>
  </si>
  <si>
    <t>Instructor</t>
  </si>
  <si>
    <t>Post Doc</t>
  </si>
  <si>
    <t>CIP DISCIPLINE</t>
  </si>
  <si>
    <t>CIP CODE</t>
  </si>
  <si>
    <t>College</t>
  </si>
  <si>
    <t>4 DIGIT CIP</t>
  </si>
  <si>
    <t>Academic Year Basis</t>
  </si>
  <si>
    <t>F.Y. Basis</t>
  </si>
  <si>
    <t>Assumes tenure status and longevity are already set in existing salary</t>
  </si>
  <si>
    <t>Management Information Systems And Services</t>
  </si>
  <si>
    <t>Human Resources Management And Services</t>
  </si>
  <si>
    <t>Finance And Financial Management Services</t>
  </si>
  <si>
    <t>Accounting And Related Services</t>
  </si>
  <si>
    <t>Business Administration, Management And Operations</t>
  </si>
  <si>
    <t>Dietetics And Clinical Nutrition Services</t>
  </si>
  <si>
    <t>Medicine (Md)</t>
  </si>
  <si>
    <t>Clinical/Medical Laboratory Science/Research And Allied Professions</t>
  </si>
  <si>
    <t>Allied Health Diagnostic, Intervention, And Treatment Professions</t>
  </si>
  <si>
    <t xml:space="preserve">Arts, Entertainment, And Media Management </t>
  </si>
  <si>
    <t>Fine And Studio Art</t>
  </si>
  <si>
    <t>Film/Video And Photographic Arts</t>
  </si>
  <si>
    <t>Drama/Theatre Arts And Stagecraft</t>
  </si>
  <si>
    <t>Political Science And Government</t>
  </si>
  <si>
    <t>International Relations And National Security Studies</t>
  </si>
  <si>
    <t>Geography And Cartography</t>
  </si>
  <si>
    <t xml:space="preserve">Research And Experimental Psychology </t>
  </si>
  <si>
    <t>Geological And Earth Sciences/Geosciences</t>
  </si>
  <si>
    <t>Parks, Recreation And Leisure Facilities Management</t>
  </si>
  <si>
    <t>CBE, CEHHS</t>
  </si>
  <si>
    <t>Neurobiology And Neurosciences</t>
  </si>
  <si>
    <t>Ecology, Evolution, Systematics, And Population Biology</t>
  </si>
  <si>
    <t>Biomathematics, Bioinformatics, And Computational Biology</t>
  </si>
  <si>
    <t>Physiology, Pathology, And Related Sciences</t>
  </si>
  <si>
    <t>Microbiological Sciences And Immunology</t>
  </si>
  <si>
    <t>Biochemistry, Biophysics, And Molecular Biology</t>
  </si>
  <si>
    <t>Liberal Arts And Sciences, General Studies And Humanities</t>
  </si>
  <si>
    <t xml:space="preserve">Rhetoric And Composition/Writing Studies </t>
  </si>
  <si>
    <t>English Language And Literature, General</t>
  </si>
  <si>
    <t>Law (LlB, JD)</t>
  </si>
  <si>
    <t>Apparel And Textiles</t>
  </si>
  <si>
    <t>Human Development, Family Studies, And Related Studies</t>
  </si>
  <si>
    <t>Foods, Nutrition, And Related Services</t>
  </si>
  <si>
    <t>Family And Consumer Sciences/Human Sciences</t>
  </si>
  <si>
    <t>Romance Languages, Literatures, And Linguistics</t>
  </si>
  <si>
    <t>Linguistic, Comparative, And Related Language Studies And Services</t>
  </si>
  <si>
    <t>Electrical, Electronics And Communications Engineering</t>
  </si>
  <si>
    <t>Teaching English Or French As Second Or Foreign Language</t>
  </si>
  <si>
    <t>Teacher Education And Professional Development, Specific Subject Areas</t>
  </si>
  <si>
    <t>Teacher Education And Professional Development, Specific Levels And Methods</t>
  </si>
  <si>
    <t>Special Education And Teaching</t>
  </si>
  <si>
    <t>Educational Administration And Supervision</t>
  </si>
  <si>
    <t>Curriculum And Instruction</t>
  </si>
  <si>
    <t>Computer/Information Technology Administration And Management</t>
  </si>
  <si>
    <t>Public Relations, Advertising, And Applied Communication</t>
  </si>
  <si>
    <t>Radio, Television, And Digital Communication</t>
  </si>
  <si>
    <t>Communication And Media Studies</t>
  </si>
  <si>
    <t>Wildlife And Wildlands Science And Management</t>
  </si>
  <si>
    <t>Fishing And Fisheries Sciences And Management</t>
  </si>
  <si>
    <t>Natural Resources Conservation And Research</t>
  </si>
  <si>
    <t>Food Science And Technology</t>
  </si>
  <si>
    <t>Agricultural Business And Management</t>
  </si>
  <si>
    <t>Professor &amp; Distinguished Professor</t>
  </si>
  <si>
    <t>FY24 Faculty Salary Table - 3 year average</t>
  </si>
  <si>
    <t>Academic Year Salary target = market so typically no longevity calculation required</t>
  </si>
  <si>
    <t>If NTT professorial rank:  never change this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</si>
</sst>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_(&quot;$&quot;* #,##0.0000_);_(&quot;$&quot;* \(#,##0.0000\);_(&quot;$&quot;* &quot;-&quot;??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sz val="11"/>
      <color rgb="FF7030A0"/>
      <name val="Franklin Gothic Book"/>
      <family val="2"/>
    </font>
    <font>
      <b/>
      <sz val="11"/>
      <color rgb="FF7030A0"/>
      <name val="Franklin Gothic Book"/>
      <family val="2"/>
    </font>
    <font>
      <b/>
      <sz val="14"/>
      <color theme="1"/>
      <name val="Franklin Gothic Book"/>
      <family val="2"/>
    </font>
    <font>
      <b/>
      <sz val="11"/>
      <color rgb="FF002060"/>
      <name val="Franklin Gothic Book"/>
      <family val="2"/>
    </font>
    <font>
      <b/>
      <sz val="11"/>
      <name val="Franklin Gothic Book"/>
      <family val="2"/>
    </font>
    <font>
      <sz val="11"/>
      <name val="Franklin Gothic Book"/>
      <family val="2"/>
    </font>
    <font>
      <sz val="11"/>
      <name val="Calibri"/>
      <family val="2"/>
    </font>
    <font>
      <sz val="11"/>
      <color rgb="FF000000"/>
      <name val="Franklin Gothic Book"/>
      <family val="2"/>
    </font>
    <font>
      <sz val="11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0" fillId="0" borderId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/>
    <xf numFmtId="44" fontId="3" fillId="0" borderId="0" xfId="0" applyNumberFormat="1" applyFont="1"/>
    <xf numFmtId="44" fontId="5" fillId="0" borderId="0" xfId="0" applyNumberFormat="1" applyFont="1"/>
    <xf numFmtId="0" fontId="5" fillId="0" borderId="0" xfId="0" applyFont="1"/>
    <xf numFmtId="164" fontId="2" fillId="0" borderId="0" xfId="0" applyNumberFormat="1" applyFont="1"/>
    <xf numFmtId="164" fontId="9" fillId="0" borderId="0" xfId="0" applyNumberFormat="1" applyFont="1"/>
    <xf numFmtId="0" fontId="2" fillId="3" borderId="4" xfId="0" applyFont="1" applyFill="1" applyBorder="1"/>
    <xf numFmtId="0" fontId="2" fillId="3" borderId="9" xfId="0" applyFont="1" applyFill="1" applyBorder="1"/>
    <xf numFmtId="0" fontId="2" fillId="3" borderId="8" xfId="0" applyFont="1" applyFill="1" applyBorder="1"/>
    <xf numFmtId="0" fontId="3" fillId="3" borderId="0" xfId="0" applyFont="1" applyFill="1"/>
    <xf numFmtId="44" fontId="2" fillId="3" borderId="0" xfId="1" applyFont="1" applyFill="1" applyBorder="1"/>
    <xf numFmtId="0" fontId="4" fillId="3" borderId="8" xfId="0" applyFont="1" applyFill="1" applyBorder="1"/>
    <xf numFmtId="9" fontId="4" fillId="3" borderId="0" xfId="2" applyFont="1" applyFill="1" applyBorder="1"/>
    <xf numFmtId="44" fontId="4" fillId="3" borderId="0" xfId="0" applyNumberFormat="1" applyFont="1" applyFill="1"/>
    <xf numFmtId="44" fontId="3" fillId="3" borderId="0" xfId="1" applyFont="1" applyFill="1" applyBorder="1"/>
    <xf numFmtId="0" fontId="3" fillId="3" borderId="2" xfId="0" applyFont="1" applyFill="1" applyBorder="1"/>
    <xf numFmtId="164" fontId="2" fillId="3" borderId="3" xfId="0" applyNumberFormat="1" applyFont="1" applyFill="1" applyBorder="1"/>
    <xf numFmtId="0" fontId="5" fillId="3" borderId="5" xfId="0" applyFont="1" applyFill="1" applyBorder="1"/>
    <xf numFmtId="164" fontId="2" fillId="3" borderId="6" xfId="0" applyNumberFormat="1" applyFont="1" applyFill="1" applyBorder="1"/>
    <xf numFmtId="0" fontId="5" fillId="3" borderId="8" xfId="0" applyFont="1" applyFill="1" applyBorder="1"/>
    <xf numFmtId="164" fontId="2" fillId="3" borderId="0" xfId="0" applyNumberFormat="1" applyFont="1" applyFill="1"/>
    <xf numFmtId="44" fontId="5" fillId="3" borderId="0" xfId="0" applyNumberFormat="1" applyFont="1" applyFill="1"/>
    <xf numFmtId="0" fontId="7" fillId="3" borderId="0" xfId="0" applyFont="1" applyFill="1" applyAlignment="1">
      <alignment horizontal="center" vertical="center"/>
    </xf>
    <xf numFmtId="0" fontId="8" fillId="3" borderId="2" xfId="0" applyFont="1" applyFill="1" applyBorder="1"/>
    <xf numFmtId="164" fontId="9" fillId="3" borderId="3" xfId="0" applyNumberFormat="1" applyFont="1" applyFill="1" applyBorder="1"/>
    <xf numFmtId="164" fontId="9" fillId="3" borderId="6" xfId="0" applyNumberFormat="1" applyFont="1" applyFill="1" applyBorder="1"/>
    <xf numFmtId="0" fontId="2" fillId="4" borderId="8" xfId="0" applyFont="1" applyFill="1" applyBorder="1"/>
    <xf numFmtId="0" fontId="3" fillId="4" borderId="9" xfId="0" applyFont="1" applyFill="1" applyBorder="1"/>
    <xf numFmtId="44" fontId="2" fillId="4" borderId="9" xfId="1" applyFont="1" applyFill="1" applyBorder="1"/>
    <xf numFmtId="0" fontId="4" fillId="4" borderId="8" xfId="0" applyFont="1" applyFill="1" applyBorder="1"/>
    <xf numFmtId="9" fontId="4" fillId="4" borderId="0" xfId="2" applyFont="1" applyFill="1" applyBorder="1"/>
    <xf numFmtId="44" fontId="4" fillId="4" borderId="9" xfId="0" applyNumberFormat="1" applyFont="1" applyFill="1" applyBorder="1"/>
    <xf numFmtId="0" fontId="2" fillId="4" borderId="5" xfId="0" applyFont="1" applyFill="1" applyBorder="1"/>
    <xf numFmtId="0" fontId="3" fillId="4" borderId="6" xfId="0" applyFont="1" applyFill="1" applyBorder="1"/>
    <xf numFmtId="44" fontId="3" fillId="4" borderId="7" xfId="1" applyFont="1" applyFill="1" applyBorder="1"/>
    <xf numFmtId="0" fontId="3" fillId="4" borderId="10" xfId="0" applyFont="1" applyFill="1" applyBorder="1"/>
    <xf numFmtId="164" fontId="2" fillId="4" borderId="11" xfId="0" applyNumberFormat="1" applyFont="1" applyFill="1" applyBorder="1"/>
    <xf numFmtId="0" fontId="2" fillId="5" borderId="8" xfId="0" applyFont="1" applyFill="1" applyBorder="1"/>
    <xf numFmtId="0" fontId="2" fillId="5" borderId="0" xfId="0" applyFont="1" applyFill="1"/>
    <xf numFmtId="0" fontId="2" fillId="5" borderId="9" xfId="0" applyFont="1" applyFill="1" applyBorder="1"/>
    <xf numFmtId="44" fontId="2" fillId="5" borderId="0" xfId="0" applyNumberFormat="1" applyFont="1" applyFill="1"/>
    <xf numFmtId="0" fontId="4" fillId="5" borderId="8" xfId="0" applyFont="1" applyFill="1" applyBorder="1"/>
    <xf numFmtId="9" fontId="4" fillId="5" borderId="0" xfId="0" applyNumberFormat="1" applyFont="1" applyFill="1"/>
    <xf numFmtId="44" fontId="4" fillId="5" borderId="0" xfId="0" applyNumberFormat="1" applyFont="1" applyFill="1"/>
    <xf numFmtId="0" fontId="9" fillId="5" borderId="8" xfId="0" applyFont="1" applyFill="1" applyBorder="1"/>
    <xf numFmtId="164" fontId="9" fillId="5" borderId="0" xfId="1" applyNumberFormat="1" applyFont="1" applyFill="1" applyBorder="1"/>
    <xf numFmtId="164" fontId="9" fillId="5" borderId="0" xfId="0" applyNumberFormat="1" applyFont="1" applyFill="1"/>
    <xf numFmtId="44" fontId="2" fillId="5" borderId="9" xfId="0" applyNumberFormat="1" applyFont="1" applyFill="1" applyBorder="1"/>
    <xf numFmtId="165" fontId="4" fillId="5" borderId="0" xfId="0" applyNumberFormat="1" applyFont="1" applyFill="1"/>
    <xf numFmtId="164" fontId="4" fillId="5" borderId="0" xfId="0" applyNumberFormat="1" applyFont="1" applyFill="1"/>
    <xf numFmtId="44" fontId="4" fillId="5" borderId="9" xfId="0" applyNumberFormat="1" applyFont="1" applyFill="1" applyBorder="1"/>
    <xf numFmtId="0" fontId="5" fillId="5" borderId="5" xfId="0" applyFont="1" applyFill="1" applyBorder="1"/>
    <xf numFmtId="165" fontId="5" fillId="5" borderId="6" xfId="0" applyNumberFormat="1" applyFont="1" applyFill="1" applyBorder="1"/>
    <xf numFmtId="0" fontId="2" fillId="6" borderId="8" xfId="0" applyFont="1" applyFill="1" applyBorder="1"/>
    <xf numFmtId="0" fontId="2" fillId="6" borderId="0" xfId="0" applyFont="1" applyFill="1"/>
    <xf numFmtId="0" fontId="2" fillId="6" borderId="9" xfId="0" applyFont="1" applyFill="1" applyBorder="1"/>
    <xf numFmtId="44" fontId="2" fillId="6" borderId="0" xfId="1" applyFont="1" applyFill="1" applyBorder="1"/>
    <xf numFmtId="0" fontId="3" fillId="6" borderId="10" xfId="0" applyFont="1" applyFill="1" applyBorder="1"/>
    <xf numFmtId="165" fontId="3" fillId="6" borderId="11" xfId="0" applyNumberFormat="1" applyFont="1" applyFill="1" applyBorder="1"/>
    <xf numFmtId="165" fontId="3" fillId="5" borderId="0" xfId="0" applyNumberFormat="1" applyFont="1" applyFill="1"/>
    <xf numFmtId="0" fontId="7" fillId="5" borderId="2" xfId="0" applyFont="1" applyFill="1" applyBorder="1"/>
    <xf numFmtId="0" fontId="2" fillId="5" borderId="3" xfId="0" applyFont="1" applyFill="1" applyBorder="1"/>
    <xf numFmtId="0" fontId="3" fillId="5" borderId="8" xfId="0" applyFont="1" applyFill="1" applyBorder="1"/>
    <xf numFmtId="0" fontId="2" fillId="0" borderId="1" xfId="5" applyBorder="1"/>
    <xf numFmtId="0" fontId="2" fillId="0" borderId="1" xfId="3" applyFont="1" applyBorder="1"/>
    <xf numFmtId="49" fontId="2" fillId="0" borderId="1" xfId="3" applyNumberFormat="1" applyFont="1" applyBorder="1"/>
    <xf numFmtId="49" fontId="9" fillId="0" borderId="1" xfId="6" applyNumberFormat="1" applyFont="1" applyBorder="1"/>
    <xf numFmtId="49" fontId="2" fillId="0" borderId="1" xfId="3" applyNumberFormat="1" applyFont="1" applyBorder="1" applyAlignment="1">
      <alignment horizontal="left"/>
    </xf>
    <xf numFmtId="49" fontId="11" fillId="0" borderId="1" xfId="5" applyNumberFormat="1" applyFont="1" applyBorder="1"/>
    <xf numFmtId="0" fontId="2" fillId="0" borderId="1" xfId="3" quotePrefix="1" applyFont="1" applyBorder="1" applyAlignment="1">
      <alignment horizontal="left"/>
    </xf>
    <xf numFmtId="0" fontId="3" fillId="0" borderId="17" xfId="5" applyFont="1" applyBorder="1" applyAlignment="1">
      <alignment horizontal="center" wrapText="1"/>
    </xf>
    <xf numFmtId="0" fontId="2" fillId="0" borderId="0" xfId="5"/>
    <xf numFmtId="0" fontId="2" fillId="0" borderId="1" xfId="5" applyBorder="1" applyAlignment="1">
      <alignment horizontal="center"/>
    </xf>
    <xf numFmtId="165" fontId="2" fillId="3" borderId="3" xfId="1" applyNumberFormat="1" applyFont="1" applyFill="1" applyBorder="1"/>
    <xf numFmtId="165" fontId="2" fillId="3" borderId="6" xfId="1" applyNumberFormat="1" applyFont="1" applyFill="1" applyBorder="1"/>
    <xf numFmtId="44" fontId="3" fillId="0" borderId="21" xfId="0" applyNumberFormat="1" applyFont="1" applyBorder="1"/>
    <xf numFmtId="44" fontId="5" fillId="0" borderId="22" xfId="0" applyNumberFormat="1" applyFont="1" applyBorder="1"/>
    <xf numFmtId="44" fontId="3" fillId="0" borderId="20" xfId="0" applyNumberFormat="1" applyFont="1" applyBorder="1"/>
    <xf numFmtId="0" fontId="2" fillId="0" borderId="21" xfId="0" applyFont="1" applyBorder="1"/>
    <xf numFmtId="44" fontId="3" fillId="0" borderId="23" xfId="0" applyNumberFormat="1" applyFont="1" applyBorder="1"/>
    <xf numFmtId="44" fontId="3" fillId="0" borderId="12" xfId="0" applyNumberFormat="1" applyFont="1" applyBorder="1"/>
    <xf numFmtId="44" fontId="2" fillId="2" borderId="1" xfId="3" applyNumberFormat="1" applyFont="1" applyFill="1" applyBorder="1" applyProtection="1">
      <protection locked="0"/>
    </xf>
    <xf numFmtId="9" fontId="3" fillId="2" borderId="1" xfId="2" applyFont="1" applyFill="1" applyBorder="1" applyProtection="1">
      <protection locked="0"/>
    </xf>
    <xf numFmtId="44" fontId="2" fillId="2" borderId="1" xfId="1" applyFont="1" applyFill="1" applyBorder="1" applyProtection="1">
      <protection locked="0"/>
    </xf>
    <xf numFmtId="44" fontId="12" fillId="2" borderId="1" xfId="3" applyNumberFormat="1" applyFont="1" applyFill="1" applyBorder="1" applyProtection="1">
      <protection locked="0"/>
    </xf>
    <xf numFmtId="43" fontId="0" fillId="0" borderId="0" xfId="7" applyFont="1"/>
    <xf numFmtId="43" fontId="0" fillId="0" borderId="13" xfId="7" applyFont="1" applyFill="1" applyBorder="1"/>
    <xf numFmtId="43" fontId="0" fillId="0" borderId="14" xfId="7" applyFont="1" applyFill="1" applyBorder="1"/>
    <xf numFmtId="43" fontId="0" fillId="0" borderId="14" xfId="0" applyNumberFormat="1" applyBorder="1"/>
    <xf numFmtId="0" fontId="2" fillId="0" borderId="14" xfId="3" applyFont="1" applyBorder="1"/>
    <xf numFmtId="49" fontId="2" fillId="0" borderId="14" xfId="3" applyNumberFormat="1" applyFont="1" applyBorder="1"/>
    <xf numFmtId="49" fontId="2" fillId="0" borderId="14" xfId="3" applyNumberFormat="1" applyFont="1" applyBorder="1" applyAlignment="1">
      <alignment horizontal="left"/>
    </xf>
    <xf numFmtId="44" fontId="0" fillId="0" borderId="15" xfId="1" applyFont="1" applyFill="1" applyBorder="1"/>
    <xf numFmtId="44" fontId="0" fillId="0" borderId="1" xfId="1" applyFont="1" applyFill="1" applyBorder="1"/>
    <xf numFmtId="43" fontId="3" fillId="0" borderId="16" xfId="7" applyFont="1" applyFill="1" applyBorder="1" applyAlignment="1">
      <alignment horizontal="center" wrapText="1"/>
    </xf>
    <xf numFmtId="43" fontId="3" fillId="0" borderId="17" xfId="7" applyFont="1" applyFill="1" applyBorder="1" applyAlignment="1">
      <alignment horizontal="center" wrapText="1"/>
    </xf>
    <xf numFmtId="43" fontId="3" fillId="0" borderId="17" xfId="4" applyFont="1" applyFill="1" applyBorder="1" applyAlignment="1">
      <alignment horizontal="center" wrapText="1"/>
    </xf>
    <xf numFmtId="0" fontId="3" fillId="0" borderId="17" xfId="5" applyFont="1" applyBorder="1" applyAlignment="1">
      <alignment horizontal="center"/>
    </xf>
    <xf numFmtId="49" fontId="3" fillId="0" borderId="17" xfId="5" applyNumberFormat="1" applyFont="1" applyBorder="1" applyAlignment="1">
      <alignment horizontal="center"/>
    </xf>
    <xf numFmtId="49" fontId="3" fillId="0" borderId="17" xfId="5" applyNumberFormat="1" applyFont="1" applyBorder="1" applyAlignment="1">
      <alignment horizontal="center" wrapText="1"/>
    </xf>
    <xf numFmtId="49" fontId="3" fillId="0" borderId="18" xfId="5" applyNumberFormat="1" applyFont="1" applyBorder="1" applyAlignment="1">
      <alignment horizontal="left" wrapText="1"/>
    </xf>
    <xf numFmtId="10" fontId="2" fillId="0" borderId="19" xfId="5" applyNumberFormat="1" applyBorder="1"/>
    <xf numFmtId="49" fontId="2" fillId="0" borderId="19" xfId="5" applyNumberFormat="1" applyBorder="1"/>
    <xf numFmtId="49" fontId="2" fillId="0" borderId="0" xfId="5" applyNumberFormat="1" applyAlignment="1">
      <alignment horizontal="left"/>
    </xf>
    <xf numFmtId="0" fontId="6" fillId="6" borderId="2" xfId="0" applyFont="1" applyFill="1" applyBorder="1" applyAlignment="1">
      <alignment horizontal="left"/>
    </xf>
    <xf numFmtId="0" fontId="6" fillId="6" borderId="3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left"/>
    </xf>
    <xf numFmtId="0" fontId="7" fillId="6" borderId="8" xfId="0" applyFont="1" applyFill="1" applyBorder="1" applyAlignment="1">
      <alignment horizontal="left"/>
    </xf>
    <xf numFmtId="0" fontId="7" fillId="6" borderId="0" xfId="0" applyFont="1" applyFill="1" applyAlignment="1">
      <alignment horizontal="left"/>
    </xf>
    <xf numFmtId="0" fontId="7" fillId="6" borderId="9" xfId="0" applyFont="1" applyFill="1" applyBorder="1" applyAlignment="1">
      <alignment horizontal="left"/>
    </xf>
    <xf numFmtId="0" fontId="7" fillId="4" borderId="8" xfId="0" applyFont="1" applyFill="1" applyBorder="1"/>
    <xf numFmtId="0" fontId="2" fillId="4" borderId="0" xfId="0" applyFont="1" applyFill="1"/>
    <xf numFmtId="0" fontId="2" fillId="4" borderId="9" xfId="0" applyFont="1" applyFill="1" applyBorder="1"/>
    <xf numFmtId="0" fontId="6" fillId="4" borderId="2" xfId="0" applyFont="1" applyFill="1" applyBorder="1"/>
    <xf numFmtId="0" fontId="2" fillId="4" borderId="3" xfId="0" applyFont="1" applyFill="1" applyBorder="1"/>
    <xf numFmtId="0" fontId="2" fillId="4" borderId="4" xfId="0" applyFont="1" applyFill="1" applyBorder="1"/>
    <xf numFmtId="0" fontId="6" fillId="3" borderId="2" xfId="0" applyFont="1" applyFill="1" applyBorder="1"/>
    <xf numFmtId="0" fontId="2" fillId="3" borderId="3" xfId="0" applyFont="1" applyFill="1" applyBorder="1"/>
    <xf numFmtId="0" fontId="7" fillId="3" borderId="8" xfId="0" applyFont="1" applyFill="1" applyBorder="1"/>
    <xf numFmtId="0" fontId="2" fillId="3" borderId="0" xfId="0" applyFont="1" applyFill="1"/>
    <xf numFmtId="0" fontId="6" fillId="3" borderId="8" xfId="0" applyFont="1" applyFill="1" applyBorder="1" applyAlignment="1">
      <alignment horizontal="left"/>
    </xf>
    <xf numFmtId="0" fontId="6" fillId="3" borderId="0" xfId="0" applyFont="1" applyFill="1" applyAlignment="1">
      <alignment horizontal="left"/>
    </xf>
    <xf numFmtId="0" fontId="6" fillId="3" borderId="9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0" fontId="6" fillId="5" borderId="2" xfId="0" applyFont="1" applyFill="1" applyBorder="1" applyAlignment="1">
      <alignment horizontal="left"/>
    </xf>
    <xf numFmtId="0" fontId="6" fillId="5" borderId="3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2" fillId="0" borderId="1" xfId="5" applyBorder="1" applyAlignment="1">
      <alignment horizontal="center"/>
    </xf>
  </cellXfs>
  <cellStyles count="8">
    <cellStyle name="Comma" xfId="7" builtinId="3"/>
    <cellStyle name="Comma 2 2" xfId="4" xr:uid="{4E622CF6-A3CF-472A-A1AB-21A0860FE6EB}"/>
    <cellStyle name="Currency" xfId="1" builtinId="4"/>
    <cellStyle name="Normal" xfId="0" builtinId="0"/>
    <cellStyle name="Normal 2 2 2" xfId="3" xr:uid="{278A589E-F51C-41BA-8538-5C9A469255FC}"/>
    <cellStyle name="Normal 2 2 2 2" xfId="6" xr:uid="{39E2DA02-EF8B-41D2-B318-10CD13604B1B}"/>
    <cellStyle name="Normal 2 3" xfId="5" xr:uid="{AAB6D8E3-8D2A-48F5-BEA2-10427CD800D2}"/>
    <cellStyle name="Percent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457201</xdr:colOff>
      <xdr:row>15</xdr:row>
      <xdr:rowOff>9526</xdr:rowOff>
    </xdr:from>
    <xdr:to>
      <xdr:col>4</xdr:col>
      <xdr:colOff>47626</xdr:colOff>
      <xdr:row>29</xdr:row>
      <xdr:rowOff>110246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C6D241-C310-4CE4-BC9D-A62BFDF1E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1" y="3171826"/>
          <a:ext cx="7181850" cy="30344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di\AppData\Local\Microsoft\Windows\INetCache\Content.Outlook\GFB895D6\JW%20Work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PO/Provost/PRICE%20Documents/CIP%20codes/CIP%20codes%20July%2011/Step%203%20Calculation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PO/Provost/PRICE%20Documents/CIP%20codes/MASTER_UI_CIP_LIS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upahr.org/wp-content/uploads/2017/07/4-Year_Faculty_Survey_Participation_Integrated_Template_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upahr769-my.sharepoint.com/personal/jbichsel_cupahr_org/Documents/Research/Salary%20Surveys/2017%20SPITs/Administrators%20Survey%20Participation%20Integrated%20Templat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andalsuidaho.sharepoint.com/Users/lodi/AppData/Local/Microsoft/Windows/INetCache/Content.Outlook/GFB895D6/JW%20Work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PO/AcademicFinance/CIP%20codes/drafts%20and%20previous%20versions/step%203%20CIP%20Working%20Copy%20with%20gender%20graph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CEC%20Spreadsheets/FY23/FY23%20Master%20Faculty%20Salary%20Information%20Report_FINAL%2005.09.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By College"/>
      <sheetName val="Avg Time in Rank Associate"/>
      <sheetName val="Faculty Mkt and Target"/>
      <sheetName val="SalaryByCIP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ep 3"/>
      <sheetName val="SalaryByCIP"/>
      <sheetName val="LongevityTargets"/>
    </sheetNames>
    <sheetDataSet>
      <sheetData sheetId="0"/>
      <sheetData sheetId="1"/>
      <sheetData sheetId="2">
        <row r="2">
          <cell r="A2" t="str">
            <v>Assistant Professor</v>
          </cell>
        </row>
        <row r="3">
          <cell r="A3" t="str">
            <v>Assistant Professor</v>
          </cell>
        </row>
        <row r="4">
          <cell r="A4" t="str">
            <v>Assistant Professor</v>
          </cell>
        </row>
        <row r="5">
          <cell r="A5" t="str">
            <v>Assistant Professor</v>
          </cell>
        </row>
        <row r="6">
          <cell r="A6" t="str">
            <v>Assistant Professor</v>
          </cell>
        </row>
        <row r="7">
          <cell r="A7" t="str">
            <v>Assistant Professor</v>
          </cell>
        </row>
        <row r="8">
          <cell r="A8" t="str">
            <v>Assistant Professor</v>
          </cell>
        </row>
        <row r="9">
          <cell r="A9" t="str">
            <v>Assistant Professor</v>
          </cell>
        </row>
        <row r="10">
          <cell r="A10" t="str">
            <v>Assistant Professor</v>
          </cell>
        </row>
        <row r="11">
          <cell r="A11" t="str">
            <v>Associate Professor</v>
          </cell>
        </row>
        <row r="12">
          <cell r="A12" t="str">
            <v>Associate Professor</v>
          </cell>
        </row>
        <row r="13">
          <cell r="A13" t="str">
            <v>Associate Professor</v>
          </cell>
        </row>
        <row r="14">
          <cell r="A14" t="str">
            <v>Associate Professor</v>
          </cell>
        </row>
        <row r="15">
          <cell r="A15" t="str">
            <v>Associate Professor</v>
          </cell>
        </row>
        <row r="16">
          <cell r="A16" t="str">
            <v>Associate Professor</v>
          </cell>
        </row>
        <row r="17">
          <cell r="A17" t="str">
            <v>Associate Professor</v>
          </cell>
        </row>
        <row r="18">
          <cell r="A18" t="str">
            <v>Associate Professor</v>
          </cell>
        </row>
        <row r="19">
          <cell r="A19" t="str">
            <v>Associate Professor</v>
          </cell>
        </row>
        <row r="20">
          <cell r="A20" t="str">
            <v>Associate Professor</v>
          </cell>
        </row>
        <row r="21">
          <cell r="A21" t="str">
            <v>Associate Professor</v>
          </cell>
        </row>
        <row r="22">
          <cell r="A22" t="str">
            <v>Associate Professor</v>
          </cell>
        </row>
        <row r="23">
          <cell r="A23" t="str">
            <v>Associate Professor</v>
          </cell>
        </row>
        <row r="24">
          <cell r="A24" t="str">
            <v>Associate Professor</v>
          </cell>
        </row>
        <row r="25">
          <cell r="A25" t="str">
            <v>Associate Professor</v>
          </cell>
        </row>
        <row r="26">
          <cell r="A26" t="str">
            <v>Associate Professor</v>
          </cell>
        </row>
        <row r="27">
          <cell r="A27" t="str">
            <v>Associate Professor</v>
          </cell>
        </row>
        <row r="28">
          <cell r="A28" t="str">
            <v>Associate Professor</v>
          </cell>
        </row>
        <row r="29">
          <cell r="A29" t="str">
            <v>Associate Professor</v>
          </cell>
        </row>
        <row r="30">
          <cell r="A30" t="str">
            <v>Associate Professor</v>
          </cell>
        </row>
        <row r="31">
          <cell r="A31" t="str">
            <v>Associate Professor</v>
          </cell>
        </row>
        <row r="32">
          <cell r="A32" t="str">
            <v>Associate Professor</v>
          </cell>
        </row>
        <row r="33">
          <cell r="A33" t="str">
            <v>Associate Professor</v>
          </cell>
        </row>
        <row r="34">
          <cell r="A34" t="str">
            <v>Associate Professor</v>
          </cell>
        </row>
        <row r="35">
          <cell r="A35" t="str">
            <v>Associate Professor</v>
          </cell>
        </row>
        <row r="36">
          <cell r="A36" t="str">
            <v>Associate Professor</v>
          </cell>
        </row>
        <row r="37">
          <cell r="A37" t="str">
            <v>Associate Professor</v>
          </cell>
        </row>
        <row r="38">
          <cell r="A38" t="str">
            <v>Associate Professor</v>
          </cell>
        </row>
        <row r="39">
          <cell r="A39" t="str">
            <v>Associate Professor</v>
          </cell>
        </row>
        <row r="40">
          <cell r="A40" t="str">
            <v>Associate Professor</v>
          </cell>
        </row>
        <row r="41">
          <cell r="A41" t="str">
            <v>Associate Professor</v>
          </cell>
        </row>
        <row r="42">
          <cell r="A42" t="str">
            <v>Associate Professor</v>
          </cell>
        </row>
        <row r="43">
          <cell r="A43" t="str">
            <v>Associate Professor</v>
          </cell>
        </row>
        <row r="44">
          <cell r="A44" t="str">
            <v>Associate Professor</v>
          </cell>
        </row>
        <row r="45">
          <cell r="A45" t="str">
            <v>Associate Professor</v>
          </cell>
        </row>
        <row r="46">
          <cell r="A46" t="str">
            <v>Associate Professor</v>
          </cell>
        </row>
        <row r="47">
          <cell r="A47" t="str">
            <v>Associate Professor</v>
          </cell>
        </row>
        <row r="48">
          <cell r="A48" t="str">
            <v>Associate Professor</v>
          </cell>
        </row>
        <row r="49">
          <cell r="A49" t="str">
            <v>Associate Professor</v>
          </cell>
        </row>
        <row r="50">
          <cell r="A50" t="str">
            <v>Associate Professor</v>
          </cell>
        </row>
        <row r="51">
          <cell r="A51" t="str">
            <v>Associate Professor</v>
          </cell>
        </row>
        <row r="52">
          <cell r="A52" t="str">
            <v>Associate Professor</v>
          </cell>
        </row>
        <row r="53">
          <cell r="A53" t="str">
            <v>Associate Professor</v>
          </cell>
        </row>
        <row r="54">
          <cell r="A54" t="str">
            <v>Associate Professor</v>
          </cell>
        </row>
        <row r="55">
          <cell r="A55" t="str">
            <v>Associate Professor</v>
          </cell>
        </row>
        <row r="56">
          <cell r="A56" t="str">
            <v>Associate Professor</v>
          </cell>
        </row>
        <row r="57">
          <cell r="A57" t="str">
            <v>Professor</v>
          </cell>
        </row>
        <row r="58">
          <cell r="A58" t="str">
            <v>Professor</v>
          </cell>
        </row>
        <row r="59">
          <cell r="A59" t="str">
            <v>Professor</v>
          </cell>
        </row>
        <row r="60">
          <cell r="A60" t="str">
            <v>Professor</v>
          </cell>
        </row>
        <row r="61">
          <cell r="A61" t="str">
            <v>Professor</v>
          </cell>
        </row>
        <row r="62">
          <cell r="A62" t="str">
            <v>Professor</v>
          </cell>
        </row>
        <row r="63">
          <cell r="A63" t="str">
            <v>Professor</v>
          </cell>
        </row>
        <row r="64">
          <cell r="A64" t="str">
            <v>Professor</v>
          </cell>
        </row>
        <row r="65">
          <cell r="A65" t="str">
            <v>Professor</v>
          </cell>
        </row>
        <row r="66">
          <cell r="A66" t="str">
            <v>Professor</v>
          </cell>
        </row>
        <row r="67">
          <cell r="A67" t="str">
            <v>Professor</v>
          </cell>
        </row>
        <row r="68">
          <cell r="A68" t="str">
            <v>Professor</v>
          </cell>
        </row>
        <row r="69">
          <cell r="A69" t="str">
            <v>Professor</v>
          </cell>
        </row>
        <row r="70">
          <cell r="A70" t="str">
            <v>Professor</v>
          </cell>
        </row>
        <row r="71">
          <cell r="A71" t="str">
            <v>Professor</v>
          </cell>
        </row>
        <row r="72">
          <cell r="A72" t="str">
            <v>Professor</v>
          </cell>
        </row>
        <row r="73">
          <cell r="A73" t="str">
            <v>Professor</v>
          </cell>
        </row>
        <row r="74">
          <cell r="A74" t="str">
            <v>Professor</v>
          </cell>
        </row>
        <row r="75">
          <cell r="A75" t="str">
            <v>Professor</v>
          </cell>
        </row>
        <row r="76">
          <cell r="A76" t="str">
            <v>Professor</v>
          </cell>
        </row>
        <row r="77">
          <cell r="A77" t="str">
            <v>Professor</v>
          </cell>
        </row>
        <row r="78">
          <cell r="A78" t="str">
            <v>Professor</v>
          </cell>
        </row>
        <row r="79">
          <cell r="A79" t="str">
            <v>Professor</v>
          </cell>
        </row>
        <row r="80">
          <cell r="A80" t="str">
            <v>Professor</v>
          </cell>
        </row>
        <row r="81">
          <cell r="A81" t="str">
            <v>Professor</v>
          </cell>
        </row>
        <row r="82">
          <cell r="A82" t="str">
            <v>Professor</v>
          </cell>
        </row>
        <row r="83">
          <cell r="A83" t="str">
            <v>Professor</v>
          </cell>
        </row>
        <row r="84">
          <cell r="A84" t="str">
            <v>Professor</v>
          </cell>
        </row>
        <row r="85">
          <cell r="A85" t="str">
            <v>Professor</v>
          </cell>
        </row>
        <row r="86">
          <cell r="A86" t="str">
            <v>Professor</v>
          </cell>
        </row>
        <row r="87">
          <cell r="A87" t="str">
            <v>Professor</v>
          </cell>
        </row>
        <row r="88">
          <cell r="A88" t="str">
            <v>Professor</v>
          </cell>
        </row>
        <row r="89">
          <cell r="A89" t="str">
            <v>Professor</v>
          </cell>
        </row>
        <row r="90">
          <cell r="A90" t="str">
            <v>Professor</v>
          </cell>
        </row>
        <row r="91">
          <cell r="A91" t="str">
            <v>Professor</v>
          </cell>
        </row>
        <row r="92">
          <cell r="A92" t="str">
            <v>Professor</v>
          </cell>
        </row>
        <row r="93">
          <cell r="A93" t="str">
            <v>Professor</v>
          </cell>
        </row>
        <row r="94">
          <cell r="A94" t="str">
            <v>Professor</v>
          </cell>
        </row>
        <row r="95">
          <cell r="A95" t="str">
            <v>Professor</v>
          </cell>
        </row>
        <row r="96">
          <cell r="A96" t="str">
            <v>Professor</v>
          </cell>
        </row>
        <row r="97">
          <cell r="A97" t="str">
            <v>Professor</v>
          </cell>
        </row>
        <row r="98">
          <cell r="A98" t="str">
            <v>Professor</v>
          </cell>
        </row>
        <row r="99">
          <cell r="A99" t="str">
            <v>Professor</v>
          </cell>
        </row>
        <row r="100">
          <cell r="A100" t="str">
            <v>Professor</v>
          </cell>
        </row>
        <row r="101">
          <cell r="A101" t="str">
            <v>Professor</v>
          </cell>
        </row>
        <row r="102">
          <cell r="A102" t="str">
            <v>Professor</v>
          </cell>
        </row>
        <row r="103">
          <cell r="A103" t="str">
            <v>Distinguished Professor</v>
          </cell>
        </row>
        <row r="104">
          <cell r="A104" t="str">
            <v>Distinguished Professor</v>
          </cell>
        </row>
        <row r="105">
          <cell r="A105" t="str">
            <v>Distinguished Professor</v>
          </cell>
        </row>
        <row r="106">
          <cell r="A106" t="str">
            <v>Distinguished Professor</v>
          </cell>
        </row>
        <row r="107">
          <cell r="A107" t="str">
            <v>Distinguished Professor</v>
          </cell>
        </row>
        <row r="108">
          <cell r="A108" t="str">
            <v>Distinguished Professor</v>
          </cell>
        </row>
        <row r="109">
          <cell r="A109" t="str">
            <v>Distinguished Professor</v>
          </cell>
        </row>
        <row r="110">
          <cell r="A110" t="str">
            <v>Distinguished Professor</v>
          </cell>
        </row>
        <row r="111">
          <cell r="A111" t="str">
            <v>Distinguished Professor</v>
          </cell>
        </row>
        <row r="112">
          <cell r="A112" t="str">
            <v>Distinguished Professor</v>
          </cell>
        </row>
        <row r="113">
          <cell r="A113" t="str">
            <v>Distinguished Professor</v>
          </cell>
        </row>
        <row r="114">
          <cell r="A114" t="str">
            <v>Distinguished Professor</v>
          </cell>
        </row>
        <row r="115">
          <cell r="A115" t="str">
            <v>Distinguished Professor</v>
          </cell>
        </row>
        <row r="116">
          <cell r="A116" t="str">
            <v>Distinguished Professor</v>
          </cell>
        </row>
        <row r="117">
          <cell r="A117" t="str">
            <v>Distinguished Professor</v>
          </cell>
        </row>
        <row r="118">
          <cell r="A118" t="str">
            <v>Distinguished Professor</v>
          </cell>
        </row>
        <row r="119">
          <cell r="A119" t="str">
            <v>Distinguished Professor</v>
          </cell>
        </row>
        <row r="120">
          <cell r="A120" t="str">
            <v>Distinguished Professor</v>
          </cell>
        </row>
        <row r="121">
          <cell r="A121" t="str">
            <v>Distinguished Professor</v>
          </cell>
        </row>
        <row r="122">
          <cell r="A122" t="str">
            <v>Distinguished Professor</v>
          </cell>
        </row>
        <row r="123">
          <cell r="A123" t="str">
            <v>Distinguished Professor</v>
          </cell>
        </row>
        <row r="124">
          <cell r="A124" t="str">
            <v>Distinguished Professor</v>
          </cell>
        </row>
        <row r="125">
          <cell r="A125" t="str">
            <v>Distinguished Professor</v>
          </cell>
        </row>
        <row r="126">
          <cell r="A126" t="str">
            <v>Distinguished Professor</v>
          </cell>
        </row>
        <row r="127">
          <cell r="A127" t="str">
            <v>Distinguished Professor</v>
          </cell>
        </row>
        <row r="128">
          <cell r="A128" t="str">
            <v>Distinguished Professor</v>
          </cell>
        </row>
        <row r="129">
          <cell r="A129" t="str">
            <v>Distinguished Professor</v>
          </cell>
        </row>
        <row r="130">
          <cell r="A130" t="str">
            <v>Distinguished Professor</v>
          </cell>
        </row>
        <row r="131">
          <cell r="A131" t="str">
            <v>Distinguished Professor</v>
          </cell>
        </row>
        <row r="132">
          <cell r="A132" t="str">
            <v>Distinguished Professor</v>
          </cell>
        </row>
        <row r="133">
          <cell r="A133" t="str">
            <v>Distinguished Professor</v>
          </cell>
        </row>
        <row r="134">
          <cell r="A134" t="str">
            <v>Distinguished Professor</v>
          </cell>
        </row>
        <row r="135">
          <cell r="A135" t="str">
            <v>Distinguished Professor</v>
          </cell>
        </row>
        <row r="136">
          <cell r="A136" t="str">
            <v>Distinguished Professor</v>
          </cell>
        </row>
        <row r="137">
          <cell r="A137" t="str">
            <v>Distinguished Professor</v>
          </cell>
        </row>
        <row r="138">
          <cell r="A138" t="str">
            <v>Distinguished Professor</v>
          </cell>
        </row>
        <row r="139">
          <cell r="A139" t="str">
            <v>Distinguished Professor</v>
          </cell>
        </row>
        <row r="140">
          <cell r="A140" t="str">
            <v>Distinguished Professor</v>
          </cell>
        </row>
        <row r="141">
          <cell r="A141" t="str">
            <v>Distinguished Professor</v>
          </cell>
        </row>
        <row r="142">
          <cell r="A142" t="str">
            <v>Distinguished Professor</v>
          </cell>
        </row>
        <row r="143">
          <cell r="A143" t="str">
            <v>Distinguished Professor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 digit cip titles"/>
      <sheetName val="FINAL AY17 18 CIP List"/>
      <sheetName val="AY2017 18 Registry to publish"/>
      <sheetName val="compare 7-2017 to 8-25-17"/>
      <sheetName val="from Dale 8-25-17"/>
      <sheetName val="QUERY_FOR_IR_CMD_DEPTCOL_0004"/>
      <sheetName val="Raw CIP CMD 08-24-17"/>
      <sheetName val="compare 7-2017 to 8-24-17"/>
      <sheetName val="UI_CIP_Jul2017 by college"/>
      <sheetName val="UI_CIP 8-8-17"/>
      <sheetName val="UI_CIP_Jul2017"/>
      <sheetName val="Coll_Dept_Maj_CIP"/>
      <sheetName val="NSC CIP2010 4-DIGIT CIP CODES"/>
      <sheetName val="NCS CIP20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LOAD TEMPLATE"/>
      <sheetName val="UPLOAD DIRECTIONS"/>
      <sheetName val="SURVEY INSTRUCTIONS"/>
      <sheetName val="INSTITUTIONAL BASICS"/>
      <sheetName val="6-DIGIT CIP CODES"/>
      <sheetName val="4-DIGIT CIP CODES"/>
      <sheetName val="IMPORTANT DATES"/>
      <sheetName val="PRICING AND ORDER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LOAD TEMPLATE"/>
      <sheetName val="UPLOAD DIRECTIONS"/>
      <sheetName val="SURVEY INSTRUCTIONS"/>
      <sheetName val="INSTITUTIONAL BASICS"/>
      <sheetName val="POSITION DESCRIPTIONS"/>
      <sheetName val="IMPORTANT DATES"/>
      <sheetName val="PRICING AND ORDERING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By College"/>
      <sheetName val="Avg Time in Rank Associate"/>
      <sheetName val="Faculty Mkt and Target"/>
      <sheetName val="SalaryByCIP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erage current salary"/>
      <sheetName val="DATA"/>
      <sheetName val="Summary By College"/>
      <sheetName val="Avg Time in Rank Associate"/>
      <sheetName val="Gender Graphs"/>
      <sheetName val="JW graphs"/>
      <sheetName val="Salary Schedule A"/>
      <sheetName val="LongevityTargets"/>
      <sheetName val="Contract Hou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p 20 Faculty Summary"/>
      <sheetName val="Summary Pivot"/>
      <sheetName val="Faculty Salary Information "/>
      <sheetName val="FY23 Salary Table for MBC"/>
      <sheetName val="LongevityTargets"/>
      <sheetName val="Admin CUPA Rates"/>
      <sheetName val="Gen Ed % per PCN_KHR"/>
      <sheetName val="Stipend Basis Master"/>
      <sheetName val="Column AY KEY"/>
      <sheetName val="Stipend Report"/>
      <sheetName val="Pivot Table Data"/>
      <sheetName val="Top 20 Data"/>
      <sheetName val="FY23 Master Faculty Salary 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A353E5-D119-4389-BA13-B6D7F0C010B3}" name="Table12" displayName="Table12" ref="A2:J114" totalsRowShown="0" headerRowDxfId="14" dataDxfId="12" headerRowBorderDxfId="13" tableBorderDxfId="11" totalsRowBorderDxfId="10" headerRowCellStyle="Comma" dataCellStyle="Currency">
  <autoFilter ref="A2:J114" xr:uid="{5E1E9537-E28F-4388-98BF-21C47EBD3587}"/>
  <tableColumns count="10">
    <tableColumn id="1" xr3:uid="{7B1AC42F-DADA-43C5-AC64-5F217B75E7B1}" name="4 DIGIT CIP" dataDxfId="9"/>
    <tableColumn id="2" xr3:uid="{AE5CE077-AD9E-49EC-87BD-F6224F58E0F7}" name="College" dataDxfId="8"/>
    <tableColumn id="3" xr3:uid="{28F67C60-F5D9-4ACC-BE6E-1D3727F8C2C9}" name="CIP CODE" dataDxfId="7"/>
    <tableColumn id="4" xr3:uid="{1127B727-0E73-4A0C-B56D-05529D692CC8}" name="CIP DISCIPLINE" dataDxfId="6"/>
    <tableColumn id="5" xr3:uid="{B0D90AA2-40CD-4B91-B414-A312AF9DAB1C}" name="Post Doc" dataDxfId="5" dataCellStyle="Currency"/>
    <tableColumn id="6" xr3:uid="{AAC9B34D-FCD7-49D0-894F-20F63C5E0072}" name="Instructor" dataDxfId="4" dataCellStyle="Currency"/>
    <tableColumn id="7" xr3:uid="{80817B88-07B3-480F-8A84-EA3EB5B3D7FF}" name="Senior Instructor" dataDxfId="3" dataCellStyle="Currency"/>
    <tableColumn id="8" xr3:uid="{64E6307F-9BE0-4480-A573-0BA6C685CED6}" name="Assistant Professor" dataDxfId="2" dataCellStyle="Currency"/>
    <tableColumn id="9" xr3:uid="{4CDB7996-520D-43F3-9C69-4F9BAC86C563}" name="Associate Professor" dataDxfId="1" dataCellStyle="Currency"/>
    <tableColumn id="10" xr3:uid="{1345139B-F360-4845-93C4-EF4BBEDE63BE}" name="Professor &amp; Distinguished Professor" dataDxfId="0" dataCellStyle="Currency"/>
  </tableColumns>
  <tableStyleInfo name="TableStyleDark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22776-BDFE-432C-8BB8-C0E83725EC3F}">
  <dimension ref="A1:I25"/>
  <sheetViews>
    <sheetView tabSelected="1" workbookViewId="0">
      <selection activeCell="B3" sqref="B3"/>
    </sheetView>
  </sheetViews>
  <sheetFormatPr defaultRowHeight="15.75" x14ac:dyDescent="0.3"/>
  <cols>
    <col min="1" max="1" width="49.85546875" style="1" customWidth="1"/>
    <col min="2" max="2" width="20.42578125" style="1" customWidth="1"/>
    <col min="3" max="3" width="23.85546875" style="1" bestFit="1" customWidth="1"/>
    <col min="4" max="4" width="19.7109375" style="1" customWidth="1"/>
    <col min="5" max="5" width="9.140625" style="1"/>
    <col min="6" max="6" width="60.140625" style="1" customWidth="1"/>
    <col min="7" max="7" width="20" style="1" customWidth="1"/>
    <col min="8" max="8" width="21.5703125" style="1" customWidth="1"/>
    <col min="9" max="9" width="17.28515625" style="1" customWidth="1"/>
    <col min="10" max="16384" width="9.140625" style="1"/>
  </cols>
  <sheetData>
    <row r="1" spans="1:9" ht="19.5" x14ac:dyDescent="0.35">
      <c r="A1" s="117" t="s">
        <v>0</v>
      </c>
      <c r="B1" s="118"/>
      <c r="C1" s="118"/>
      <c r="D1" s="7"/>
      <c r="F1" s="114" t="s">
        <v>5</v>
      </c>
      <c r="G1" s="115"/>
      <c r="H1" s="116"/>
    </row>
    <row r="2" spans="1:9" x14ac:dyDescent="0.3">
      <c r="A2" s="119" t="s">
        <v>1</v>
      </c>
      <c r="B2" s="120"/>
      <c r="C2" s="120"/>
      <c r="D2" s="8"/>
      <c r="F2" s="111" t="s">
        <v>388</v>
      </c>
      <c r="G2" s="112"/>
      <c r="H2" s="113"/>
    </row>
    <row r="3" spans="1:9" x14ac:dyDescent="0.3">
      <c r="A3" s="9" t="s">
        <v>2</v>
      </c>
      <c r="B3" s="85"/>
      <c r="C3" s="10"/>
      <c r="D3" s="8"/>
      <c r="F3" s="27" t="s">
        <v>2</v>
      </c>
      <c r="G3" s="82"/>
      <c r="H3" s="28"/>
    </row>
    <row r="4" spans="1:9" x14ac:dyDescent="0.3">
      <c r="A4" s="9" t="s">
        <v>13</v>
      </c>
      <c r="B4" s="83"/>
      <c r="C4" s="11">
        <f>B3*B4</f>
        <v>0</v>
      </c>
      <c r="D4" s="8"/>
      <c r="F4" s="27" t="s">
        <v>6</v>
      </c>
      <c r="G4" s="83">
        <v>1</v>
      </c>
      <c r="H4" s="29">
        <f>G3*G4</f>
        <v>0</v>
      </c>
    </row>
    <row r="5" spans="1:9" x14ac:dyDescent="0.3">
      <c r="A5" s="12" t="s">
        <v>3</v>
      </c>
      <c r="B5" s="13">
        <v>0.9</v>
      </c>
      <c r="C5" s="14">
        <f>C4*B5</f>
        <v>0</v>
      </c>
      <c r="D5" s="8"/>
      <c r="F5" s="30"/>
      <c r="G5" s="31"/>
      <c r="H5" s="32"/>
    </row>
    <row r="6" spans="1:9" ht="16.5" thickBot="1" x14ac:dyDescent="0.35">
      <c r="A6" s="9"/>
      <c r="B6" s="10"/>
      <c r="C6" s="15"/>
      <c r="D6" s="8"/>
      <c r="F6" s="33"/>
      <c r="G6" s="34"/>
      <c r="H6" s="35"/>
    </row>
    <row r="7" spans="1:9" ht="16.5" thickBot="1" x14ac:dyDescent="0.35">
      <c r="A7" s="16" t="s">
        <v>4</v>
      </c>
      <c r="B7" s="17">
        <f>(C4/1560)</f>
        <v>0</v>
      </c>
      <c r="C7" s="74">
        <f>ROUNDUP(B7,2)</f>
        <v>0</v>
      </c>
      <c r="D7" s="76">
        <f>B7*1560</f>
        <v>0</v>
      </c>
      <c r="F7" s="36" t="s">
        <v>15</v>
      </c>
      <c r="G7" s="37">
        <f>ROUNDUP(H4/1560,2)</f>
        <v>0</v>
      </c>
      <c r="H7" s="78">
        <f>G7*1560</f>
        <v>0</v>
      </c>
    </row>
    <row r="8" spans="1:9" ht="16.5" thickBot="1" x14ac:dyDescent="0.35">
      <c r="A8" s="18" t="s">
        <v>16</v>
      </c>
      <c r="B8" s="19">
        <f>ROUNDUP(C5/1560,2)</f>
        <v>0</v>
      </c>
      <c r="C8" s="75">
        <f>ROUNDUP(B8,2)</f>
        <v>0</v>
      </c>
      <c r="D8" s="77">
        <f>B8*1560</f>
        <v>0</v>
      </c>
      <c r="F8" s="4"/>
      <c r="G8" s="5"/>
      <c r="H8" s="3"/>
    </row>
    <row r="9" spans="1:9" ht="16.5" thickBot="1" x14ac:dyDescent="0.35">
      <c r="A9" s="20"/>
      <c r="B9" s="21"/>
      <c r="C9" s="22"/>
      <c r="D9" s="8"/>
      <c r="F9" s="4"/>
      <c r="G9" s="5"/>
      <c r="H9" s="3"/>
    </row>
    <row r="10" spans="1:9" ht="19.5" x14ac:dyDescent="0.35">
      <c r="A10" s="121" t="s">
        <v>14</v>
      </c>
      <c r="B10" s="122"/>
      <c r="C10" s="122"/>
      <c r="D10" s="123"/>
      <c r="F10" s="126" t="s">
        <v>11</v>
      </c>
      <c r="G10" s="127"/>
      <c r="H10" s="127"/>
      <c r="I10" s="128"/>
    </row>
    <row r="11" spans="1:9" ht="16.5" thickBot="1" x14ac:dyDescent="0.35">
      <c r="A11" s="124" t="s">
        <v>10</v>
      </c>
      <c r="B11" s="125"/>
      <c r="C11" s="23" t="s">
        <v>9</v>
      </c>
      <c r="D11" s="8"/>
      <c r="F11" s="38" t="s">
        <v>2</v>
      </c>
      <c r="G11" s="84"/>
      <c r="H11" s="39"/>
      <c r="I11" s="40"/>
    </row>
    <row r="12" spans="1:9" x14ac:dyDescent="0.3">
      <c r="A12" s="24" t="s">
        <v>7</v>
      </c>
      <c r="B12" s="25">
        <f>(D7/0.8182)/2080</f>
        <v>0</v>
      </c>
      <c r="C12" s="25">
        <f>ROUNDUP(B12,2)</f>
        <v>0</v>
      </c>
      <c r="D12" s="76">
        <f>C12*2080</f>
        <v>0</v>
      </c>
      <c r="E12" s="2"/>
      <c r="F12" s="38" t="s">
        <v>12</v>
      </c>
      <c r="G12" s="83"/>
      <c r="H12" s="41">
        <f>G11*G12</f>
        <v>0</v>
      </c>
      <c r="I12" s="40"/>
    </row>
    <row r="13" spans="1:9" ht="16.5" thickBot="1" x14ac:dyDescent="0.35">
      <c r="A13" s="18" t="s">
        <v>8</v>
      </c>
      <c r="B13" s="26">
        <f>(D8/0.8182)/2080</f>
        <v>0</v>
      </c>
      <c r="C13" s="26">
        <f>ROUNDUP(B13,2)</f>
        <v>0</v>
      </c>
      <c r="D13" s="77">
        <f>C13*2080</f>
        <v>0</v>
      </c>
      <c r="E13" s="3"/>
      <c r="F13" s="42" t="s">
        <v>389</v>
      </c>
      <c r="G13" s="43">
        <v>0.9</v>
      </c>
      <c r="H13" s="44">
        <f>H12*G13</f>
        <v>0</v>
      </c>
      <c r="I13" s="40"/>
    </row>
    <row r="14" spans="1:9" x14ac:dyDescent="0.3">
      <c r="A14" s="4"/>
      <c r="B14" s="6"/>
      <c r="C14" s="6"/>
      <c r="D14" s="3"/>
      <c r="E14" s="3"/>
      <c r="F14" s="45" t="s">
        <v>17</v>
      </c>
      <c r="G14" s="46">
        <f>(H12/1560)</f>
        <v>0</v>
      </c>
      <c r="H14" s="47">
        <f>ROUNDUP(G14,2)</f>
        <v>0</v>
      </c>
      <c r="I14" s="48">
        <f>H14*1560</f>
        <v>0</v>
      </c>
    </row>
    <row r="15" spans="1:9" ht="16.5" thickBot="1" x14ac:dyDescent="0.35">
      <c r="F15" s="42" t="s">
        <v>19</v>
      </c>
      <c r="G15" s="49">
        <f>(H13/1560)</f>
        <v>0</v>
      </c>
      <c r="H15" s="50">
        <f>ROUNDUP(G15,2)</f>
        <v>0</v>
      </c>
      <c r="I15" s="51">
        <f>H15*1560</f>
        <v>0</v>
      </c>
    </row>
    <row r="16" spans="1:9" x14ac:dyDescent="0.3">
      <c r="F16" s="61" t="s">
        <v>20</v>
      </c>
      <c r="G16" s="62"/>
      <c r="H16" s="62"/>
      <c r="I16" s="79"/>
    </row>
    <row r="17" spans="6:9" x14ac:dyDescent="0.3">
      <c r="F17" s="63" t="s">
        <v>24</v>
      </c>
      <c r="G17" s="60">
        <f>(I14/0.8182)/2080</f>
        <v>0</v>
      </c>
      <c r="H17" s="60">
        <f>ROUNDUP(G17,2)</f>
        <v>0</v>
      </c>
      <c r="I17" s="80">
        <f>(H17*2080)</f>
        <v>0</v>
      </c>
    </row>
    <row r="18" spans="6:9" ht="16.5" thickBot="1" x14ac:dyDescent="0.35">
      <c r="F18" s="52" t="s">
        <v>18</v>
      </c>
      <c r="G18" s="53">
        <f>(I15/0.8182)/2080</f>
        <v>0</v>
      </c>
      <c r="H18" s="53">
        <f>ROUNDUP(G18,2)</f>
        <v>0</v>
      </c>
      <c r="I18" s="77">
        <f>(H18*2080)</f>
        <v>0</v>
      </c>
    </row>
    <row r="20" spans="6:9" ht="16.5" thickBot="1" x14ac:dyDescent="0.35"/>
    <row r="21" spans="6:9" ht="19.5" x14ac:dyDescent="0.35">
      <c r="F21" s="105" t="s">
        <v>21</v>
      </c>
      <c r="G21" s="106"/>
      <c r="H21" s="106"/>
      <c r="I21" s="107"/>
    </row>
    <row r="22" spans="6:9" ht="19.5" customHeight="1" x14ac:dyDescent="0.3">
      <c r="F22" s="108" t="s">
        <v>333</v>
      </c>
      <c r="G22" s="109"/>
      <c r="H22" s="109"/>
      <c r="I22" s="110"/>
    </row>
    <row r="23" spans="6:9" x14ac:dyDescent="0.3">
      <c r="F23" s="54" t="s">
        <v>22</v>
      </c>
      <c r="G23" s="82"/>
      <c r="H23" s="55"/>
      <c r="I23" s="56"/>
    </row>
    <row r="24" spans="6:9" ht="16.5" thickBot="1" x14ac:dyDescent="0.35">
      <c r="F24" s="54" t="s">
        <v>23</v>
      </c>
      <c r="G24" s="57">
        <f>G23*0.8182</f>
        <v>0</v>
      </c>
      <c r="H24" s="55"/>
      <c r="I24" s="56"/>
    </row>
    <row r="25" spans="6:9" ht="16.5" thickBot="1" x14ac:dyDescent="0.35">
      <c r="F25" s="58" t="s">
        <v>17</v>
      </c>
      <c r="G25" s="59">
        <f>(G24/1560)</f>
        <v>0</v>
      </c>
      <c r="H25" s="59">
        <f>ROUNDUP(G25,2)</f>
        <v>0</v>
      </c>
      <c r="I25" s="81">
        <f>H25*1560</f>
        <v>0</v>
      </c>
    </row>
  </sheetData>
  <sheetProtection algorithmName="SHA-512" hashValue="qkEQ8OhdAE+zuvHKOr19NTtPndQsDMkcRakYxAWZ7wJ6l6FYQZXL+MFCSBbp3zRtykNN6dhCqKJ8e7YbI9/Hdg==" saltValue="OAx7liYSyrADVYC4xri6bw==" spinCount="100000" sheet="1" objects="1" scenarios="1" selectLockedCells="1"/>
  <mergeCells count="9">
    <mergeCell ref="F21:I21"/>
    <mergeCell ref="F22:I22"/>
    <mergeCell ref="F2:H2"/>
    <mergeCell ref="F1:H1"/>
    <mergeCell ref="A1:C1"/>
    <mergeCell ref="A2:C2"/>
    <mergeCell ref="A10:D10"/>
    <mergeCell ref="A11:B11"/>
    <mergeCell ref="F10:I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4AE04-77FC-4163-A962-C7CC03563F8A}">
  <sheetPr>
    <tabColor theme="0"/>
  </sheetPr>
  <dimension ref="A1:J114"/>
  <sheetViews>
    <sheetView workbookViewId="0"/>
  </sheetViews>
  <sheetFormatPr defaultRowHeight="15" x14ac:dyDescent="0.25"/>
  <cols>
    <col min="1" max="1" width="15.140625" customWidth="1"/>
    <col min="2" max="2" width="13.140625" customWidth="1"/>
    <col min="3" max="3" width="12" customWidth="1"/>
    <col min="4" max="4" width="70.140625" bestFit="1" customWidth="1"/>
    <col min="5" max="5" width="11.28515625" customWidth="1"/>
    <col min="6" max="6" width="12.28515625" customWidth="1"/>
    <col min="7" max="7" width="18.85546875" customWidth="1"/>
    <col min="8" max="8" width="22.42578125" customWidth="1"/>
    <col min="9" max="9" width="22.7109375" style="86" customWidth="1"/>
    <col min="10" max="10" width="38.28515625" style="86" customWidth="1"/>
  </cols>
  <sheetData>
    <row r="1" spans="1:10" ht="15.75" x14ac:dyDescent="0.3">
      <c r="A1" s="104" t="s">
        <v>387</v>
      </c>
      <c r="B1" s="72"/>
      <c r="C1" s="103"/>
      <c r="D1" s="102"/>
      <c r="E1" s="73" t="s">
        <v>332</v>
      </c>
      <c r="F1" s="129" t="s">
        <v>331</v>
      </c>
      <c r="G1" s="129"/>
      <c r="H1" s="129"/>
      <c r="I1" s="129"/>
      <c r="J1" s="129"/>
    </row>
    <row r="2" spans="1:10" ht="31.5" x14ac:dyDescent="0.3">
      <c r="A2" s="101" t="s">
        <v>330</v>
      </c>
      <c r="B2" s="100" t="s">
        <v>329</v>
      </c>
      <c r="C2" s="99" t="s">
        <v>328</v>
      </c>
      <c r="D2" s="98" t="s">
        <v>327</v>
      </c>
      <c r="E2" s="98" t="s">
        <v>326</v>
      </c>
      <c r="F2" s="98" t="s">
        <v>325</v>
      </c>
      <c r="G2" s="71" t="s">
        <v>324</v>
      </c>
      <c r="H2" s="97" t="s">
        <v>323</v>
      </c>
      <c r="I2" s="96" t="s">
        <v>322</v>
      </c>
      <c r="J2" s="95" t="s">
        <v>386</v>
      </c>
    </row>
    <row r="3" spans="1:10" ht="15.75" x14ac:dyDescent="0.3">
      <c r="A3" s="70" t="s">
        <v>321</v>
      </c>
      <c r="B3" s="66" t="s">
        <v>48</v>
      </c>
      <c r="C3" s="66" t="s">
        <v>320</v>
      </c>
      <c r="D3" s="65" t="s">
        <v>385</v>
      </c>
      <c r="E3" s="94">
        <v>49010.202325500002</v>
      </c>
      <c r="F3" s="94">
        <v>70792.514470166687</v>
      </c>
      <c r="G3" s="94">
        <v>76238.092506333327</v>
      </c>
      <c r="H3" s="94">
        <v>92011.627103333347</v>
      </c>
      <c r="I3" s="94">
        <v>108911.56072333334</v>
      </c>
      <c r="J3" s="93">
        <v>139074.20620333333</v>
      </c>
    </row>
    <row r="4" spans="1:10" ht="15.75" x14ac:dyDescent="0.3">
      <c r="A4" s="68" t="s">
        <v>319</v>
      </c>
      <c r="B4" s="66" t="s">
        <v>48</v>
      </c>
      <c r="C4" s="66" t="s">
        <v>318</v>
      </c>
      <c r="D4" s="65" t="s">
        <v>317</v>
      </c>
      <c r="E4" s="94"/>
      <c r="F4" s="94"/>
      <c r="G4" s="94"/>
      <c r="H4" s="94"/>
      <c r="I4" s="94"/>
      <c r="J4" s="93"/>
    </row>
    <row r="5" spans="1:10" ht="15.75" x14ac:dyDescent="0.3">
      <c r="A5" s="68" t="s">
        <v>316</v>
      </c>
      <c r="B5" s="66" t="s">
        <v>48</v>
      </c>
      <c r="C5" s="66" t="s">
        <v>315</v>
      </c>
      <c r="D5" s="65" t="s">
        <v>314</v>
      </c>
      <c r="E5" s="94">
        <v>42114.369573000011</v>
      </c>
      <c r="F5" s="94">
        <v>60831.867161000009</v>
      </c>
      <c r="G5" s="94">
        <v>65511.241558000002</v>
      </c>
      <c r="H5" s="94">
        <v>79172.367456666674</v>
      </c>
      <c r="I5" s="94">
        <v>93587.487940000021</v>
      </c>
      <c r="J5" s="93">
        <v>122280.908955166</v>
      </c>
    </row>
    <row r="6" spans="1:10" ht="15.75" x14ac:dyDescent="0.3">
      <c r="A6" s="68" t="s">
        <v>313</v>
      </c>
      <c r="B6" s="66" t="s">
        <v>48</v>
      </c>
      <c r="C6" s="66" t="s">
        <v>312</v>
      </c>
      <c r="D6" s="65" t="s">
        <v>311</v>
      </c>
      <c r="E6" s="94">
        <v>40388.382564823674</v>
      </c>
      <c r="F6" s="94">
        <v>58338.774815856414</v>
      </c>
      <c r="G6" s="94">
        <v>62826.372878614602</v>
      </c>
      <c r="H6" s="94">
        <v>75988.433970714061</v>
      </c>
      <c r="I6" s="94">
        <v>89751.961255163711</v>
      </c>
      <c r="J6" s="93">
        <v>109629.66723009851</v>
      </c>
    </row>
    <row r="7" spans="1:10" ht="15.75" x14ac:dyDescent="0.3">
      <c r="A7" s="68" t="s">
        <v>310</v>
      </c>
      <c r="B7" s="66" t="s">
        <v>48</v>
      </c>
      <c r="C7" s="66" t="s">
        <v>309</v>
      </c>
      <c r="D7" s="65" t="s">
        <v>308</v>
      </c>
      <c r="E7" s="94">
        <v>42670.585572000004</v>
      </c>
      <c r="F7" s="94">
        <v>61635.290270666672</v>
      </c>
      <c r="G7" s="94">
        <v>66376.466445333339</v>
      </c>
      <c r="H7" s="94">
        <v>82311.599553333348</v>
      </c>
      <c r="I7" s="94">
        <v>94823.523493333327</v>
      </c>
      <c r="J7" s="93">
        <v>122913.79397</v>
      </c>
    </row>
    <row r="8" spans="1:10" ht="15.75" x14ac:dyDescent="0.3">
      <c r="A8" s="68" t="s">
        <v>307</v>
      </c>
      <c r="B8" s="66" t="s">
        <v>48</v>
      </c>
      <c r="C8" s="66" t="s">
        <v>306</v>
      </c>
      <c r="D8" s="65" t="s">
        <v>384</v>
      </c>
      <c r="E8" s="94">
        <v>42036.528798000007</v>
      </c>
      <c r="F8" s="94">
        <v>60719.430486000005</v>
      </c>
      <c r="G8" s="94">
        <v>65390.155908000008</v>
      </c>
      <c r="H8" s="94">
        <v>84193.890273333338</v>
      </c>
      <c r="I8" s="94">
        <v>93414.508440000005</v>
      </c>
      <c r="J8" s="93">
        <v>131043.60995</v>
      </c>
    </row>
    <row r="9" spans="1:10" ht="15.75" x14ac:dyDescent="0.3">
      <c r="A9" s="68" t="s">
        <v>305</v>
      </c>
      <c r="B9" s="66" t="s">
        <v>304</v>
      </c>
      <c r="C9" s="66" t="s">
        <v>303</v>
      </c>
      <c r="D9" s="65" t="s">
        <v>302</v>
      </c>
      <c r="E9" s="94">
        <v>41192.699581500005</v>
      </c>
      <c r="F9" s="94">
        <v>59500.566062166676</v>
      </c>
      <c r="G9" s="94">
        <v>64077.532682333338</v>
      </c>
      <c r="H9" s="94">
        <v>79540.779179999998</v>
      </c>
      <c r="I9" s="94">
        <v>91539.332403333334</v>
      </c>
      <c r="J9" s="93">
        <v>118278.97287666668</v>
      </c>
    </row>
    <row r="10" spans="1:10" ht="15.75" x14ac:dyDescent="0.3">
      <c r="A10" s="68" t="s">
        <v>301</v>
      </c>
      <c r="B10" s="66" t="s">
        <v>48</v>
      </c>
      <c r="C10" s="69" t="s">
        <v>300</v>
      </c>
      <c r="D10" s="65" t="s">
        <v>299</v>
      </c>
      <c r="E10" s="94">
        <v>42294.817530000008</v>
      </c>
      <c r="F10" s="94">
        <v>61092.514210000001</v>
      </c>
      <c r="G10" s="94">
        <v>65791.938380000007</v>
      </c>
      <c r="H10" s="94">
        <v>82617.036486666664</v>
      </c>
      <c r="I10" s="94">
        <v>93988.483400000012</v>
      </c>
      <c r="J10" s="93">
        <v>124197.11393666668</v>
      </c>
    </row>
    <row r="11" spans="1:10" ht="15.75" x14ac:dyDescent="0.3">
      <c r="A11" s="68" t="s">
        <v>298</v>
      </c>
      <c r="B11" s="66" t="s">
        <v>168</v>
      </c>
      <c r="C11" s="69" t="s">
        <v>297</v>
      </c>
      <c r="D11" s="65" t="s">
        <v>383</v>
      </c>
      <c r="E11" s="94">
        <v>43162.839910500006</v>
      </c>
      <c r="F11" s="94">
        <v>62346.324315166676</v>
      </c>
      <c r="G11" s="94">
        <v>67142.195416333328</v>
      </c>
      <c r="H11" s="94">
        <v>84328.868230000007</v>
      </c>
      <c r="I11" s="94">
        <v>95917.422023333333</v>
      </c>
      <c r="J11" s="93">
        <v>128257.03404000001</v>
      </c>
    </row>
    <row r="12" spans="1:10" ht="15.75" x14ac:dyDescent="0.3">
      <c r="A12" s="68" t="s">
        <v>296</v>
      </c>
      <c r="B12" s="66" t="s">
        <v>168</v>
      </c>
      <c r="C12" s="66" t="s">
        <v>295</v>
      </c>
      <c r="D12" s="65" t="s">
        <v>294</v>
      </c>
      <c r="E12" s="94">
        <v>41650.204837500009</v>
      </c>
      <c r="F12" s="94">
        <v>60161.406987500006</v>
      </c>
      <c r="G12" s="94">
        <v>64789.207524999998</v>
      </c>
      <c r="H12" s="94">
        <v>81864.174580000006</v>
      </c>
      <c r="I12" s="94">
        <v>92556.010750000016</v>
      </c>
      <c r="J12" s="93">
        <v>123764.56102666666</v>
      </c>
    </row>
    <row r="13" spans="1:10" ht="15.75" x14ac:dyDescent="0.3">
      <c r="A13" s="68" t="s">
        <v>293</v>
      </c>
      <c r="B13" s="66" t="s">
        <v>168</v>
      </c>
      <c r="C13" s="66" t="s">
        <v>292</v>
      </c>
      <c r="D13" s="65" t="s">
        <v>382</v>
      </c>
      <c r="E13" s="94">
        <v>38835.367915508694</v>
      </c>
      <c r="F13" s="94">
        <v>56095.531433512566</v>
      </c>
      <c r="G13" s="94">
        <v>60410.572313013523</v>
      </c>
      <c r="H13" s="94">
        <v>75730.55261589319</v>
      </c>
      <c r="I13" s="94">
        <v>86300.817590019316</v>
      </c>
      <c r="J13" s="93">
        <v>102811.0378561924</v>
      </c>
    </row>
    <row r="14" spans="1:10" ht="15.75" x14ac:dyDescent="0.3">
      <c r="A14" s="68" t="s">
        <v>291</v>
      </c>
      <c r="B14" s="66" t="s">
        <v>168</v>
      </c>
      <c r="C14" s="66" t="s">
        <v>290</v>
      </c>
      <c r="D14" s="65" t="s">
        <v>289</v>
      </c>
      <c r="E14" s="94">
        <v>42150.796308000012</v>
      </c>
      <c r="F14" s="94">
        <v>60884.483556000014</v>
      </c>
      <c r="G14" s="94">
        <v>65567.905367999992</v>
      </c>
      <c r="H14" s="94">
        <v>80006.115746666677</v>
      </c>
      <c r="I14" s="94">
        <v>93668.43624000001</v>
      </c>
      <c r="J14" s="93">
        <v>117942.8824</v>
      </c>
    </row>
    <row r="15" spans="1:10" ht="15.75" x14ac:dyDescent="0.3">
      <c r="A15" s="68" t="s">
        <v>288</v>
      </c>
      <c r="B15" s="66" t="s">
        <v>168</v>
      </c>
      <c r="C15" s="66" t="s">
        <v>287</v>
      </c>
      <c r="D15" s="65" t="s">
        <v>381</v>
      </c>
      <c r="E15" s="94">
        <v>39975.108243000002</v>
      </c>
      <c r="F15" s="94">
        <v>57741.823017666677</v>
      </c>
      <c r="G15" s="94">
        <v>62183.501711333338</v>
      </c>
      <c r="H15" s="94">
        <v>79485.079459999994</v>
      </c>
      <c r="I15" s="94">
        <v>88833.573873333342</v>
      </c>
      <c r="J15" s="93">
        <v>109542.45735666668</v>
      </c>
    </row>
    <row r="16" spans="1:10" ht="15.75" x14ac:dyDescent="0.3">
      <c r="A16" s="68" t="s">
        <v>286</v>
      </c>
      <c r="B16" s="66" t="s">
        <v>101</v>
      </c>
      <c r="C16" s="66" t="s">
        <v>285</v>
      </c>
      <c r="D16" s="65" t="s">
        <v>284</v>
      </c>
      <c r="E16" s="94">
        <v>42526.336117500003</v>
      </c>
      <c r="F16" s="94">
        <v>61426.929947500008</v>
      </c>
      <c r="G16" s="94">
        <v>66152.078404999993</v>
      </c>
      <c r="H16" s="94">
        <v>78442.356650000002</v>
      </c>
      <c r="I16" s="94">
        <v>94502.969150000019</v>
      </c>
      <c r="J16" s="93">
        <v>126192.54488333334</v>
      </c>
    </row>
    <row r="17" spans="1:10" ht="15.75" x14ac:dyDescent="0.3">
      <c r="A17" s="68" t="s">
        <v>283</v>
      </c>
      <c r="B17" s="66" t="s">
        <v>101</v>
      </c>
      <c r="C17" s="66" t="s">
        <v>282</v>
      </c>
      <c r="D17" s="65" t="s">
        <v>281</v>
      </c>
      <c r="E17" s="94">
        <v>39520.364746500003</v>
      </c>
      <c r="F17" s="94">
        <v>57084.971300500009</v>
      </c>
      <c r="G17" s="94">
        <v>61476.122939000001</v>
      </c>
      <c r="H17" s="94">
        <v>70661.497220000019</v>
      </c>
      <c r="I17" s="94">
        <v>87823.032770000005</v>
      </c>
      <c r="J17" s="93">
        <v>121382.46088487092</v>
      </c>
    </row>
    <row r="18" spans="1:10" ht="15.75" x14ac:dyDescent="0.3">
      <c r="A18" s="68" t="s">
        <v>280</v>
      </c>
      <c r="B18" s="66" t="s">
        <v>101</v>
      </c>
      <c r="C18" s="66" t="s">
        <v>279</v>
      </c>
      <c r="D18" s="65" t="s">
        <v>278</v>
      </c>
      <c r="E18" s="94">
        <v>41432.985077999998</v>
      </c>
      <c r="F18" s="94">
        <v>59847.645112666673</v>
      </c>
      <c r="G18" s="94">
        <v>64451.310121333321</v>
      </c>
      <c r="H18" s="94">
        <v>78168.619833333345</v>
      </c>
      <c r="I18" s="94">
        <v>92073.300173333337</v>
      </c>
      <c r="J18" s="93">
        <v>127785.47793333336</v>
      </c>
    </row>
    <row r="19" spans="1:10" ht="15.75" x14ac:dyDescent="0.3">
      <c r="A19" s="68" t="s">
        <v>277</v>
      </c>
      <c r="B19" s="66" t="s">
        <v>58</v>
      </c>
      <c r="C19" s="66" t="s">
        <v>276</v>
      </c>
      <c r="D19" s="65" t="s">
        <v>275</v>
      </c>
      <c r="E19" s="94">
        <v>44920.884975000001</v>
      </c>
      <c r="F19" s="94">
        <v>64885.722741666679</v>
      </c>
      <c r="G19" s="94">
        <v>69876.932183333338</v>
      </c>
      <c r="H19" s="94">
        <v>77961.60312</v>
      </c>
      <c r="I19" s="94">
        <v>99824.188833333363</v>
      </c>
      <c r="J19" s="93">
        <v>128073.74629333334</v>
      </c>
    </row>
    <row r="20" spans="1:10" ht="15.75" x14ac:dyDescent="0.3">
      <c r="A20" s="68" t="s">
        <v>274</v>
      </c>
      <c r="B20" s="66" t="s">
        <v>58</v>
      </c>
      <c r="C20" s="66" t="s">
        <v>273</v>
      </c>
      <c r="D20" s="65" t="s">
        <v>380</v>
      </c>
      <c r="E20" s="94">
        <v>37988.365098000009</v>
      </c>
      <c r="F20" s="94">
        <v>54872.082919333334</v>
      </c>
      <c r="G20" s="94">
        <v>59093.012374666672</v>
      </c>
      <c r="H20" s="94">
        <v>71855.024683333351</v>
      </c>
      <c r="I20" s="94">
        <v>84418.589106666666</v>
      </c>
      <c r="J20" s="93">
        <v>112299.60625666667</v>
      </c>
    </row>
    <row r="21" spans="1:10" ht="15.75" x14ac:dyDescent="0.3">
      <c r="A21" s="68" t="s">
        <v>272</v>
      </c>
      <c r="B21" s="66" t="s">
        <v>58</v>
      </c>
      <c r="C21" s="66" t="s">
        <v>271</v>
      </c>
      <c r="D21" s="65" t="s">
        <v>270</v>
      </c>
      <c r="E21" s="94">
        <v>41303.032764000003</v>
      </c>
      <c r="F21" s="94">
        <v>59659.936214666675</v>
      </c>
      <c r="G21" s="94">
        <v>64249.162077333334</v>
      </c>
      <c r="H21" s="94">
        <v>75515.050860000003</v>
      </c>
      <c r="I21" s="94">
        <v>91784.517253333339</v>
      </c>
      <c r="J21" s="93">
        <v>121883.89133333335</v>
      </c>
    </row>
    <row r="22" spans="1:10" ht="15.75" x14ac:dyDescent="0.3">
      <c r="A22" s="68" t="s">
        <v>269</v>
      </c>
      <c r="B22" s="66" t="s">
        <v>58</v>
      </c>
      <c r="C22" s="66" t="s">
        <v>268</v>
      </c>
      <c r="D22" s="65" t="s">
        <v>379</v>
      </c>
      <c r="E22" s="94">
        <v>38417.216373000003</v>
      </c>
      <c r="F22" s="94">
        <v>55491.53476100001</v>
      </c>
      <c r="G22" s="94">
        <v>59760.114357999999</v>
      </c>
      <c r="H22" s="94">
        <v>73429.37116333333</v>
      </c>
      <c r="I22" s="94">
        <v>85371.591940000013</v>
      </c>
      <c r="J22" s="93">
        <v>121519.59164333333</v>
      </c>
    </row>
    <row r="23" spans="1:10" ht="15.75" x14ac:dyDescent="0.3">
      <c r="A23" s="68" t="s">
        <v>267</v>
      </c>
      <c r="B23" s="66" t="s">
        <v>58</v>
      </c>
      <c r="C23" s="66" t="s">
        <v>266</v>
      </c>
      <c r="D23" s="65" t="s">
        <v>378</v>
      </c>
      <c r="E23" s="94">
        <v>41586.888696000009</v>
      </c>
      <c r="F23" s="94">
        <v>60069.950338666677</v>
      </c>
      <c r="G23" s="94">
        <v>64690.715749333343</v>
      </c>
      <c r="H23" s="94">
        <v>77081.447443333338</v>
      </c>
      <c r="I23" s="94">
        <v>92415.308213333352</v>
      </c>
      <c r="J23" s="93">
        <v>119666.89650333335</v>
      </c>
    </row>
    <row r="24" spans="1:10" ht="15.75" x14ac:dyDescent="0.3">
      <c r="A24" s="68" t="s">
        <v>265</v>
      </c>
      <c r="B24" s="66" t="s">
        <v>101</v>
      </c>
      <c r="C24" s="66" t="s">
        <v>264</v>
      </c>
      <c r="D24" s="65" t="s">
        <v>263</v>
      </c>
      <c r="E24" s="94">
        <v>41084.769708000007</v>
      </c>
      <c r="F24" s="94">
        <v>59344.667356000013</v>
      </c>
      <c r="G24" s="94">
        <v>63909.641768000001</v>
      </c>
      <c r="H24" s="94">
        <v>82606.808503446169</v>
      </c>
      <c r="I24" s="94">
        <v>91299.488240000021</v>
      </c>
      <c r="J24" s="93">
        <v>122588.37269842658</v>
      </c>
    </row>
    <row r="25" spans="1:10" ht="15.75" x14ac:dyDescent="0.3">
      <c r="A25" s="68" t="s">
        <v>262</v>
      </c>
      <c r="B25" s="66" t="s">
        <v>211</v>
      </c>
      <c r="C25" s="66" t="s">
        <v>261</v>
      </c>
      <c r="D25" s="65" t="s">
        <v>260</v>
      </c>
      <c r="E25" s="94">
        <v>53036.991301500006</v>
      </c>
      <c r="F25" s="94">
        <v>76608.987435500007</v>
      </c>
      <c r="G25" s="94">
        <v>82501.986468999996</v>
      </c>
      <c r="H25" s="94">
        <v>104781.90579333335</v>
      </c>
      <c r="I25" s="94">
        <v>117859.98067</v>
      </c>
      <c r="J25" s="93">
        <v>152736.1044366667</v>
      </c>
    </row>
    <row r="26" spans="1:10" ht="15.75" x14ac:dyDescent="0.3">
      <c r="A26" s="68" t="s">
        <v>259</v>
      </c>
      <c r="B26" s="66" t="s">
        <v>211</v>
      </c>
      <c r="C26" s="66" t="s">
        <v>258</v>
      </c>
      <c r="D26" s="65" t="s">
        <v>377</v>
      </c>
      <c r="E26" s="94">
        <v>52153.858878000006</v>
      </c>
      <c r="F26" s="94">
        <v>75333.351712666685</v>
      </c>
      <c r="G26" s="94">
        <v>81128.224921333327</v>
      </c>
      <c r="H26" s="94">
        <v>104782.40707666667</v>
      </c>
      <c r="I26" s="94">
        <v>115897.46417333336</v>
      </c>
      <c r="J26" s="93">
        <v>145506.23282996393</v>
      </c>
    </row>
    <row r="27" spans="1:10" ht="15.75" x14ac:dyDescent="0.3">
      <c r="A27" s="64" t="s">
        <v>257</v>
      </c>
      <c r="B27" s="66" t="s">
        <v>109</v>
      </c>
      <c r="C27" s="66" t="s">
        <v>256</v>
      </c>
      <c r="D27" s="65" t="s">
        <v>255</v>
      </c>
      <c r="E27" s="94">
        <v>41488.872685500006</v>
      </c>
      <c r="F27" s="94">
        <v>59928.371656833333</v>
      </c>
      <c r="G27" s="94">
        <v>64538.24639966667</v>
      </c>
      <c r="H27" s="94">
        <v>76838.169576666682</v>
      </c>
      <c r="I27" s="94">
        <v>92197.494856666672</v>
      </c>
      <c r="J27" s="93">
        <v>120903.03115000001</v>
      </c>
    </row>
    <row r="28" spans="1:10" ht="15.75" x14ac:dyDescent="0.3">
      <c r="A28" s="64" t="s">
        <v>254</v>
      </c>
      <c r="B28" s="66" t="s">
        <v>109</v>
      </c>
      <c r="C28" s="66" t="s">
        <v>253</v>
      </c>
      <c r="D28" s="65" t="s">
        <v>376</v>
      </c>
      <c r="E28" s="94">
        <v>38369.795052000001</v>
      </c>
      <c r="F28" s="94">
        <v>55423.037297333336</v>
      </c>
      <c r="G28" s="94">
        <v>59686.347858666668</v>
      </c>
      <c r="H28" s="94">
        <v>72837.550110000011</v>
      </c>
      <c r="I28" s="94">
        <v>85266.211226666681</v>
      </c>
      <c r="J28" s="93">
        <v>111292.18157666667</v>
      </c>
    </row>
    <row r="29" spans="1:10" ht="15.75" x14ac:dyDescent="0.3">
      <c r="A29" s="64" t="s">
        <v>252</v>
      </c>
      <c r="B29" s="66" t="s">
        <v>109</v>
      </c>
      <c r="C29" s="66" t="s">
        <v>251</v>
      </c>
      <c r="D29" s="65" t="s">
        <v>375</v>
      </c>
      <c r="E29" s="94">
        <v>40008.973867500004</v>
      </c>
      <c r="F29" s="94">
        <v>57790.740030833338</v>
      </c>
      <c r="G29" s="94">
        <v>62236.181571666675</v>
      </c>
      <c r="H29" s="94">
        <v>75529.824633333323</v>
      </c>
      <c r="I29" s="94">
        <v>88908.830816666668</v>
      </c>
      <c r="J29" s="93">
        <v>117727.28459333336</v>
      </c>
    </row>
    <row r="30" spans="1:10" ht="15.75" x14ac:dyDescent="0.3">
      <c r="A30" s="64" t="s">
        <v>250</v>
      </c>
      <c r="B30" s="66" t="s">
        <v>109</v>
      </c>
      <c r="C30" s="66" t="s">
        <v>249</v>
      </c>
      <c r="D30" s="65" t="s">
        <v>374</v>
      </c>
      <c r="E30" s="94">
        <v>38593.443232500002</v>
      </c>
      <c r="F30" s="94">
        <v>55746.084669166674</v>
      </c>
      <c r="G30" s="94">
        <v>60034.245028333331</v>
      </c>
      <c r="H30" s="94">
        <v>72758.752226666678</v>
      </c>
      <c r="I30" s="94">
        <v>85763.207183333347</v>
      </c>
      <c r="J30" s="93">
        <v>114356.99792000001</v>
      </c>
    </row>
    <row r="31" spans="1:10" ht="15.75" x14ac:dyDescent="0.3">
      <c r="A31" s="64" t="s">
        <v>248</v>
      </c>
      <c r="B31" s="66" t="s">
        <v>109</v>
      </c>
      <c r="C31" s="66" t="s">
        <v>247</v>
      </c>
      <c r="D31" s="65" t="s">
        <v>373</v>
      </c>
      <c r="E31" s="94">
        <v>37740.0395355</v>
      </c>
      <c r="F31" s="94">
        <v>54513.390440166666</v>
      </c>
      <c r="G31" s="94">
        <v>58706.728166333334</v>
      </c>
      <c r="H31" s="94">
        <v>70782.51211333333</v>
      </c>
      <c r="I31" s="94">
        <v>83866.754523333337</v>
      </c>
      <c r="J31" s="93">
        <v>104251.45836666667</v>
      </c>
    </row>
    <row r="32" spans="1:10" ht="15.75" x14ac:dyDescent="0.3">
      <c r="A32" s="64" t="s">
        <v>246</v>
      </c>
      <c r="B32" s="66" t="s">
        <v>245</v>
      </c>
      <c r="C32" s="66" t="s">
        <v>244</v>
      </c>
      <c r="D32" s="65" t="s">
        <v>372</v>
      </c>
      <c r="E32" s="94">
        <v>38915.837145000005</v>
      </c>
      <c r="F32" s="94">
        <v>56211.764765000007</v>
      </c>
      <c r="G32" s="94">
        <v>60535.74667</v>
      </c>
      <c r="H32" s="94">
        <v>70824.325769999996</v>
      </c>
      <c r="I32" s="94">
        <v>86479.638099999996</v>
      </c>
      <c r="J32" s="93">
        <v>110678.67467333334</v>
      </c>
    </row>
    <row r="33" spans="1:10" ht="15.75" x14ac:dyDescent="0.3">
      <c r="A33" s="64" t="s">
        <v>243</v>
      </c>
      <c r="B33" s="66" t="s">
        <v>58</v>
      </c>
      <c r="C33" s="66" t="s">
        <v>242</v>
      </c>
      <c r="D33" s="65" t="s">
        <v>371</v>
      </c>
      <c r="E33" s="94">
        <v>38553.485473500004</v>
      </c>
      <c r="F33" s="94">
        <v>55688.36790616667</v>
      </c>
      <c r="G33" s="94">
        <v>59972.088514333336</v>
      </c>
      <c r="H33" s="94">
        <v>72837.925423333349</v>
      </c>
      <c r="I33" s="94">
        <v>85674.412163333342</v>
      </c>
      <c r="J33" s="93">
        <v>104206.91771666666</v>
      </c>
    </row>
    <row r="34" spans="1:10" ht="15.75" x14ac:dyDescent="0.3">
      <c r="A34" s="64" t="s">
        <v>241</v>
      </c>
      <c r="B34" s="66" t="s">
        <v>211</v>
      </c>
      <c r="C34" s="66" t="s">
        <v>240</v>
      </c>
      <c r="D34" s="65" t="s">
        <v>239</v>
      </c>
      <c r="E34" s="94">
        <v>51631.514149499999</v>
      </c>
      <c r="F34" s="94">
        <v>74578.853771500013</v>
      </c>
      <c r="G34" s="94">
        <v>80315.688676999998</v>
      </c>
      <c r="H34" s="94">
        <v>98502.844756666687</v>
      </c>
      <c r="I34" s="94">
        <v>114736.69811000001</v>
      </c>
      <c r="J34" s="93">
        <v>159812.44752666669</v>
      </c>
    </row>
    <row r="35" spans="1:10" ht="15.75" x14ac:dyDescent="0.3">
      <c r="A35" s="64" t="s">
        <v>238</v>
      </c>
      <c r="B35" s="66" t="s">
        <v>237</v>
      </c>
      <c r="C35" s="66" t="s">
        <v>236</v>
      </c>
      <c r="D35" s="65" t="s">
        <v>235</v>
      </c>
      <c r="E35" s="94">
        <v>49386.206523000008</v>
      </c>
      <c r="F35" s="94">
        <v>71335.631644333349</v>
      </c>
      <c r="G35" s="94">
        <v>76822.987924666668</v>
      </c>
      <c r="H35" s="94">
        <v>94649.51956333335</v>
      </c>
      <c r="I35" s="94">
        <v>109747.12560666668</v>
      </c>
      <c r="J35" s="93">
        <v>148111.37697666665</v>
      </c>
    </row>
    <row r="36" spans="1:10" ht="15.75" x14ac:dyDescent="0.3">
      <c r="A36" s="64" t="s">
        <v>234</v>
      </c>
      <c r="B36" s="66" t="s">
        <v>211</v>
      </c>
      <c r="C36" s="66" t="s">
        <v>233</v>
      </c>
      <c r="D36" s="65" t="s">
        <v>232</v>
      </c>
      <c r="E36" s="94">
        <v>52465.001863500009</v>
      </c>
      <c r="F36" s="94">
        <v>75782.780469500009</v>
      </c>
      <c r="G36" s="94">
        <v>81612.225120999996</v>
      </c>
      <c r="H36" s="94">
        <v>101651.13445333335</v>
      </c>
      <c r="I36" s="94">
        <v>116588.89302999999</v>
      </c>
      <c r="J36" s="93">
        <v>145456.42039333333</v>
      </c>
    </row>
    <row r="37" spans="1:10" ht="15.75" x14ac:dyDescent="0.3">
      <c r="A37" s="64" t="s">
        <v>231</v>
      </c>
      <c r="B37" s="66" t="s">
        <v>211</v>
      </c>
      <c r="C37" s="66" t="s">
        <v>230</v>
      </c>
      <c r="D37" s="65" t="s">
        <v>370</v>
      </c>
      <c r="E37" s="94">
        <v>51688.138015500001</v>
      </c>
      <c r="F37" s="94">
        <v>74660.643800166668</v>
      </c>
      <c r="G37" s="94">
        <v>80403.770246333326</v>
      </c>
      <c r="H37" s="94">
        <v>101226.48561333334</v>
      </c>
      <c r="I37" s="94">
        <v>114862.52892333335</v>
      </c>
      <c r="J37" s="93">
        <v>151112.72062333336</v>
      </c>
    </row>
    <row r="38" spans="1:10" ht="15.75" x14ac:dyDescent="0.3">
      <c r="A38" s="64" t="s">
        <v>229</v>
      </c>
      <c r="B38" s="66" t="s">
        <v>211</v>
      </c>
      <c r="C38" s="66">
        <v>141800</v>
      </c>
      <c r="D38" s="65" t="s">
        <v>228</v>
      </c>
      <c r="E38" s="94">
        <v>53797.109472000004</v>
      </c>
      <c r="F38" s="94">
        <v>77706.935904000013</v>
      </c>
      <c r="G38" s="94">
        <v>83684.392511999991</v>
      </c>
      <c r="H38" s="94">
        <v>106147.39695333334</v>
      </c>
      <c r="I38" s="94">
        <v>119549.13215999999</v>
      </c>
      <c r="J38" s="93">
        <v>174037.80767666668</v>
      </c>
    </row>
    <row r="39" spans="1:10" ht="15.75" x14ac:dyDescent="0.3">
      <c r="A39" s="64" t="s">
        <v>227</v>
      </c>
      <c r="B39" s="66" t="s">
        <v>211</v>
      </c>
      <c r="C39" s="66" t="s">
        <v>226</v>
      </c>
      <c r="D39" s="65" t="s">
        <v>225</v>
      </c>
      <c r="E39" s="94">
        <v>50606.814879000012</v>
      </c>
      <c r="F39" s="94">
        <v>73098.732603000011</v>
      </c>
      <c r="G39" s="94">
        <v>78721.712034000011</v>
      </c>
      <c r="H39" s="94">
        <v>96972.317626666671</v>
      </c>
      <c r="I39" s="94">
        <v>112459.58862000001</v>
      </c>
      <c r="J39" s="93">
        <v>149493.71876666669</v>
      </c>
    </row>
    <row r="40" spans="1:10" ht="15.75" x14ac:dyDescent="0.3">
      <c r="A40" s="64" t="s">
        <v>224</v>
      </c>
      <c r="B40" s="66" t="s">
        <v>211</v>
      </c>
      <c r="C40" s="66" t="s">
        <v>223</v>
      </c>
      <c r="D40" s="65" t="s">
        <v>222</v>
      </c>
      <c r="E40" s="94">
        <v>52052.5990275</v>
      </c>
      <c r="F40" s="94">
        <v>75187.087484166681</v>
      </c>
      <c r="G40" s="94">
        <v>80970.709598333342</v>
      </c>
      <c r="H40" s="94">
        <v>103272.51325333334</v>
      </c>
      <c r="I40" s="94">
        <v>115672.44228333334</v>
      </c>
      <c r="J40" s="93">
        <v>170441.91876000003</v>
      </c>
    </row>
    <row r="41" spans="1:10" ht="15.75" x14ac:dyDescent="0.3">
      <c r="A41" s="64" t="s">
        <v>221</v>
      </c>
      <c r="B41" s="66" t="s">
        <v>211</v>
      </c>
      <c r="C41" s="66" t="s">
        <v>220</v>
      </c>
      <c r="D41" s="65" t="s">
        <v>219</v>
      </c>
      <c r="E41" s="94"/>
      <c r="F41" s="94"/>
      <c r="G41" s="94"/>
      <c r="H41" s="94"/>
      <c r="I41" s="94"/>
      <c r="J41" s="93">
        <v>88446.635613948689</v>
      </c>
    </row>
    <row r="42" spans="1:10" ht="15.75" x14ac:dyDescent="0.3">
      <c r="A42" s="64" t="s">
        <v>218</v>
      </c>
      <c r="B42" s="66" t="s">
        <v>211</v>
      </c>
      <c r="C42" s="66" t="s">
        <v>217</v>
      </c>
      <c r="D42" s="65" t="s">
        <v>216</v>
      </c>
      <c r="E42" s="94">
        <v>49162.715091600665</v>
      </c>
      <c r="F42" s="94">
        <v>71012.810687867648</v>
      </c>
      <c r="G42" s="94">
        <v>76475.334586934361</v>
      </c>
      <c r="H42" s="94">
        <v>90500.30280539002</v>
      </c>
      <c r="I42" s="94">
        <v>109250.47798133483</v>
      </c>
      <c r="J42" s="93">
        <v>154783.4694366614</v>
      </c>
    </row>
    <row r="43" spans="1:10" ht="15.75" x14ac:dyDescent="0.3">
      <c r="A43" s="64" t="s">
        <v>215</v>
      </c>
      <c r="B43" s="66" t="s">
        <v>211</v>
      </c>
      <c r="C43" s="66" t="s">
        <v>214</v>
      </c>
      <c r="D43" s="65" t="s">
        <v>213</v>
      </c>
      <c r="E43" s="94">
        <v>51734.312866500004</v>
      </c>
      <c r="F43" s="94">
        <v>74727.340807166693</v>
      </c>
      <c r="G43" s="94">
        <v>80475.597792333341</v>
      </c>
      <c r="H43" s="94">
        <v>99325.320063333333</v>
      </c>
      <c r="I43" s="94">
        <v>114965.13970333333</v>
      </c>
      <c r="J43" s="93">
        <v>152557.54121666666</v>
      </c>
    </row>
    <row r="44" spans="1:10" ht="15.75" x14ac:dyDescent="0.3">
      <c r="A44" s="64" t="s">
        <v>212</v>
      </c>
      <c r="B44" s="66" t="s">
        <v>211</v>
      </c>
      <c r="C44" s="66" t="s">
        <v>210</v>
      </c>
      <c r="D44" s="65" t="s">
        <v>209</v>
      </c>
      <c r="E44" s="94">
        <v>37080.717294000002</v>
      </c>
      <c r="F44" s="94">
        <v>53561.036091333342</v>
      </c>
      <c r="G44" s="94">
        <v>57681.115790666663</v>
      </c>
      <c r="H44" s="94">
        <v>81540.570833333346</v>
      </c>
      <c r="I44" s="94">
        <v>82401.593986666674</v>
      </c>
      <c r="J44" s="93">
        <v>107017.26862666667</v>
      </c>
    </row>
    <row r="45" spans="1:10" ht="15.75" x14ac:dyDescent="0.3">
      <c r="A45" s="64" t="s">
        <v>208</v>
      </c>
      <c r="B45" s="66" t="s">
        <v>58</v>
      </c>
      <c r="C45" s="66" t="s">
        <v>207</v>
      </c>
      <c r="D45" s="65" t="s">
        <v>369</v>
      </c>
      <c r="E45" s="94">
        <v>36546.719439000008</v>
      </c>
      <c r="F45" s="94">
        <v>52789.705856333341</v>
      </c>
      <c r="G45" s="94">
        <v>56850.452460666675</v>
      </c>
      <c r="H45" s="94">
        <v>69945.14185</v>
      </c>
      <c r="I45" s="94">
        <v>81214.932086666682</v>
      </c>
      <c r="J45" s="93">
        <v>105646.10421</v>
      </c>
    </row>
    <row r="46" spans="1:10" ht="15.75" x14ac:dyDescent="0.3">
      <c r="A46" s="64" t="s">
        <v>206</v>
      </c>
      <c r="B46" s="66" t="s">
        <v>58</v>
      </c>
      <c r="C46" s="66" t="s">
        <v>205</v>
      </c>
      <c r="D46" s="65" t="s">
        <v>368</v>
      </c>
      <c r="E46" s="94">
        <v>36858.642417000003</v>
      </c>
      <c r="F46" s="94">
        <v>53240.26126900001</v>
      </c>
      <c r="G46" s="94">
        <v>57335.665982000006</v>
      </c>
      <c r="H46" s="94">
        <v>69913.827216666672</v>
      </c>
      <c r="I46" s="94">
        <v>81908.094260000013</v>
      </c>
      <c r="J46" s="93">
        <v>107665.15467999999</v>
      </c>
    </row>
    <row r="47" spans="1:10" ht="15.75" x14ac:dyDescent="0.3">
      <c r="A47" s="64" t="s">
        <v>204</v>
      </c>
      <c r="B47" s="66" t="s">
        <v>48</v>
      </c>
      <c r="C47" s="66">
        <v>190100</v>
      </c>
      <c r="D47" s="65" t="s">
        <v>367</v>
      </c>
      <c r="E47" s="94">
        <v>38292.715876500006</v>
      </c>
      <c r="F47" s="94">
        <v>55311.700710500008</v>
      </c>
      <c r="G47" s="94">
        <v>59566.446919000009</v>
      </c>
      <c r="H47" s="94">
        <v>72265.424246666662</v>
      </c>
      <c r="I47" s="94">
        <v>85094.924170000013</v>
      </c>
      <c r="J47" s="93">
        <v>107463.42619666667</v>
      </c>
    </row>
    <row r="48" spans="1:10" ht="15.75" x14ac:dyDescent="0.3">
      <c r="A48" s="64" t="s">
        <v>203</v>
      </c>
      <c r="B48" s="66" t="s">
        <v>48</v>
      </c>
      <c r="C48" s="66" t="s">
        <v>202</v>
      </c>
      <c r="D48" s="65" t="s">
        <v>366</v>
      </c>
      <c r="E48" s="94">
        <v>42666.018697500003</v>
      </c>
      <c r="F48" s="94">
        <v>61628.693674166665</v>
      </c>
      <c r="G48" s="94">
        <v>66369.362418333345</v>
      </c>
      <c r="H48" s="94">
        <v>80009.273673333329</v>
      </c>
      <c r="I48" s="94">
        <v>94813.374883333337</v>
      </c>
      <c r="J48" s="93">
        <v>127982.33183333334</v>
      </c>
    </row>
    <row r="49" spans="1:10" ht="15.75" x14ac:dyDescent="0.3">
      <c r="A49" s="64" t="s">
        <v>201</v>
      </c>
      <c r="B49" s="66" t="s">
        <v>48</v>
      </c>
      <c r="C49" s="66" t="s">
        <v>200</v>
      </c>
      <c r="D49" s="65" t="s">
        <v>365</v>
      </c>
      <c r="E49" s="94">
        <v>41041.224376500009</v>
      </c>
      <c r="F49" s="94">
        <v>59281.768543833343</v>
      </c>
      <c r="G49" s="94">
        <v>63841.904585666663</v>
      </c>
      <c r="H49" s="94">
        <v>77094.23278333334</v>
      </c>
      <c r="I49" s="94">
        <v>91202.720836666689</v>
      </c>
      <c r="J49" s="93">
        <v>122756.31231000001</v>
      </c>
    </row>
    <row r="50" spans="1:10" ht="15.75" x14ac:dyDescent="0.3">
      <c r="A50" s="64" t="s">
        <v>199</v>
      </c>
      <c r="B50" s="66" t="s">
        <v>48</v>
      </c>
      <c r="C50" s="66" t="s">
        <v>198</v>
      </c>
      <c r="D50" s="65" t="s">
        <v>364</v>
      </c>
      <c r="E50" s="94">
        <v>39530.964724500001</v>
      </c>
      <c r="F50" s="94">
        <v>57100.282379833341</v>
      </c>
      <c r="G50" s="94">
        <v>61492.611793666671</v>
      </c>
      <c r="H50" s="94">
        <v>75011.603099999993</v>
      </c>
      <c r="I50" s="94">
        <v>87846.588276666662</v>
      </c>
      <c r="J50" s="93">
        <v>115979.61467</v>
      </c>
    </row>
    <row r="51" spans="1:10" ht="15.75" x14ac:dyDescent="0.3">
      <c r="A51" s="64" t="s">
        <v>197</v>
      </c>
      <c r="B51" s="66" t="s">
        <v>37</v>
      </c>
      <c r="C51" s="66" t="s">
        <v>196</v>
      </c>
      <c r="D51" s="65" t="s">
        <v>363</v>
      </c>
      <c r="E51" s="94">
        <v>63251.125081500002</v>
      </c>
      <c r="F51" s="94">
        <v>91362.736228833339</v>
      </c>
      <c r="G51" s="94">
        <v>98390.639015666675</v>
      </c>
      <c r="H51" s="94">
        <v>119536.38402</v>
      </c>
      <c r="I51" s="94">
        <v>140558.05573666669</v>
      </c>
      <c r="J51" s="93">
        <v>181583.85782000003</v>
      </c>
    </row>
    <row r="52" spans="1:10" ht="15.75" x14ac:dyDescent="0.3">
      <c r="A52" s="64" t="s">
        <v>195</v>
      </c>
      <c r="B52" s="66" t="s">
        <v>58</v>
      </c>
      <c r="C52" s="66" t="s">
        <v>194</v>
      </c>
      <c r="D52" s="65" t="s">
        <v>362</v>
      </c>
      <c r="E52" s="94">
        <v>37054.403089500011</v>
      </c>
      <c r="F52" s="94">
        <v>53523.026684833341</v>
      </c>
      <c r="G52" s="94">
        <v>57640.182583666669</v>
      </c>
      <c r="H52" s="94">
        <v>70958.851203333339</v>
      </c>
      <c r="I52" s="94">
        <v>82343.117976666676</v>
      </c>
      <c r="J52" s="93">
        <v>108378.39024000002</v>
      </c>
    </row>
    <row r="53" spans="1:10" ht="15.75" x14ac:dyDescent="0.3">
      <c r="A53" s="64" t="s">
        <v>193</v>
      </c>
      <c r="B53" s="66" t="s">
        <v>58</v>
      </c>
      <c r="C53" s="66" t="s">
        <v>192</v>
      </c>
      <c r="D53" s="65" t="s">
        <v>361</v>
      </c>
      <c r="E53" s="94">
        <v>37994.287652999999</v>
      </c>
      <c r="F53" s="94">
        <v>54880.637721000006</v>
      </c>
      <c r="G53" s="94">
        <v>59102.225238000006</v>
      </c>
      <c r="H53" s="94">
        <v>71117.026966666672</v>
      </c>
      <c r="I53" s="94">
        <v>84431.750340000013</v>
      </c>
      <c r="J53" s="93">
        <v>110023.92847666668</v>
      </c>
    </row>
    <row r="54" spans="1:10" ht="15.75" x14ac:dyDescent="0.3">
      <c r="A54" s="64" t="s">
        <v>191</v>
      </c>
      <c r="B54" s="66" t="s">
        <v>58</v>
      </c>
      <c r="C54" s="66" t="s">
        <v>190</v>
      </c>
      <c r="D54" s="65" t="s">
        <v>360</v>
      </c>
      <c r="E54" s="94">
        <v>40051.048912499995</v>
      </c>
      <c r="F54" s="94">
        <v>57851.51509583334</v>
      </c>
      <c r="G54" s="94">
        <v>62301.631641666667</v>
      </c>
      <c r="H54" s="94">
        <v>73557.435226666668</v>
      </c>
      <c r="I54" s="94">
        <v>89002.330916666659</v>
      </c>
      <c r="J54" s="93">
        <v>121446.18354333333</v>
      </c>
    </row>
    <row r="55" spans="1:10" ht="15.75" x14ac:dyDescent="0.3">
      <c r="A55" s="64" t="s">
        <v>189</v>
      </c>
      <c r="B55" s="66" t="s">
        <v>30</v>
      </c>
      <c r="C55" s="66" t="s">
        <v>188</v>
      </c>
      <c r="D55" s="65" t="s">
        <v>187</v>
      </c>
      <c r="E55" s="94">
        <v>41386.530805499999</v>
      </c>
      <c r="F55" s="94">
        <v>59780.54449683334</v>
      </c>
      <c r="G55" s="94">
        <v>64379.047919666664</v>
      </c>
      <c r="H55" s="94">
        <v>81803.948966666663</v>
      </c>
      <c r="I55" s="94">
        <v>91970.06845666666</v>
      </c>
      <c r="J55" s="93">
        <v>123939.05414666668</v>
      </c>
    </row>
    <row r="56" spans="1:10" ht="15.75" x14ac:dyDescent="0.3">
      <c r="A56" s="64" t="s">
        <v>186</v>
      </c>
      <c r="B56" s="66" t="s">
        <v>30</v>
      </c>
      <c r="C56" s="66" t="s">
        <v>185</v>
      </c>
      <c r="D56" s="65" t="s">
        <v>359</v>
      </c>
      <c r="E56" s="94">
        <v>46828.210962000005</v>
      </c>
      <c r="F56" s="94">
        <v>67640.749167333342</v>
      </c>
      <c r="G56" s="94">
        <v>72843.883718666664</v>
      </c>
      <c r="H56" s="94">
        <v>89797.929703333342</v>
      </c>
      <c r="I56" s="94">
        <v>104062.69102666667</v>
      </c>
      <c r="J56" s="93">
        <v>146343.13029333335</v>
      </c>
    </row>
    <row r="57" spans="1:10" ht="15.75" x14ac:dyDescent="0.3">
      <c r="A57" s="64" t="s">
        <v>184</v>
      </c>
      <c r="B57" s="66" t="s">
        <v>48</v>
      </c>
      <c r="C57" s="66" t="s">
        <v>183</v>
      </c>
      <c r="D57" s="65" t="s">
        <v>182</v>
      </c>
      <c r="E57" s="94">
        <v>42317.051547000003</v>
      </c>
      <c r="F57" s="94">
        <v>61124.630012333335</v>
      </c>
      <c r="G57" s="94">
        <v>65826.524628666666</v>
      </c>
      <c r="H57" s="94">
        <v>82115.904843333337</v>
      </c>
      <c r="I57" s="94">
        <v>94037.892326666668</v>
      </c>
      <c r="J57" s="93">
        <v>126004.03201333334</v>
      </c>
    </row>
    <row r="58" spans="1:10" ht="15.75" x14ac:dyDescent="0.3">
      <c r="A58" s="64" t="s">
        <v>181</v>
      </c>
      <c r="B58" s="66" t="s">
        <v>30</v>
      </c>
      <c r="C58" s="66" t="s">
        <v>180</v>
      </c>
      <c r="D58" s="65" t="s">
        <v>358</v>
      </c>
      <c r="E58" s="94">
        <v>47309.290323000016</v>
      </c>
      <c r="F58" s="94">
        <v>68335.641577666684</v>
      </c>
      <c r="G58" s="94">
        <v>73592.229391333327</v>
      </c>
      <c r="H58" s="94">
        <v>88086.762363333328</v>
      </c>
      <c r="I58" s="94">
        <v>105131.75627333333</v>
      </c>
      <c r="J58" s="93">
        <v>153333.77243333333</v>
      </c>
    </row>
    <row r="59" spans="1:10" ht="15.75" x14ac:dyDescent="0.3">
      <c r="A59" s="64" t="s">
        <v>179</v>
      </c>
      <c r="B59" s="66" t="s">
        <v>48</v>
      </c>
      <c r="C59" s="66" t="s">
        <v>178</v>
      </c>
      <c r="D59" s="65" t="s">
        <v>177</v>
      </c>
      <c r="E59" s="94">
        <v>42279.627498000009</v>
      </c>
      <c r="F59" s="94">
        <v>61070.573052666674</v>
      </c>
      <c r="G59" s="94">
        <v>65768.309441333331</v>
      </c>
      <c r="H59" s="94">
        <v>82908.211260000011</v>
      </c>
      <c r="I59" s="94">
        <v>93954.727773333332</v>
      </c>
      <c r="J59" s="93">
        <v>124646.27329666668</v>
      </c>
    </row>
    <row r="60" spans="1:10" ht="15.75" x14ac:dyDescent="0.3">
      <c r="A60" s="64" t="s">
        <v>176</v>
      </c>
      <c r="B60" s="66" t="s">
        <v>109</v>
      </c>
      <c r="C60" s="66" t="s">
        <v>175</v>
      </c>
      <c r="D60" s="65" t="s">
        <v>357</v>
      </c>
      <c r="E60" s="94">
        <v>46525.473709500009</v>
      </c>
      <c r="F60" s="94">
        <v>67203.462024833323</v>
      </c>
      <c r="G60" s="94">
        <v>72372.959103666668</v>
      </c>
      <c r="H60" s="94">
        <v>85822.781289999999</v>
      </c>
      <c r="I60" s="94">
        <v>103389.94157666666</v>
      </c>
      <c r="J60" s="93">
        <v>154136.81964333335</v>
      </c>
    </row>
    <row r="61" spans="1:10" ht="15.75" x14ac:dyDescent="0.3">
      <c r="A61" s="64" t="s">
        <v>174</v>
      </c>
      <c r="B61" s="66" t="s">
        <v>30</v>
      </c>
      <c r="C61" s="66" t="s">
        <v>173</v>
      </c>
      <c r="D61" s="65" t="s">
        <v>356</v>
      </c>
      <c r="E61" s="94">
        <v>50731.1035185</v>
      </c>
      <c r="F61" s="94">
        <v>73278.260637833344</v>
      </c>
      <c r="G61" s="94">
        <v>78915.049917666664</v>
      </c>
      <c r="H61" s="94">
        <v>96006.956423333337</v>
      </c>
      <c r="I61" s="94">
        <v>112735.78559666668</v>
      </c>
      <c r="J61" s="93">
        <v>152193.86601999999</v>
      </c>
    </row>
    <row r="62" spans="1:10" ht="15.75" x14ac:dyDescent="0.3">
      <c r="A62" s="64" t="s">
        <v>172</v>
      </c>
      <c r="B62" s="67" t="s">
        <v>48</v>
      </c>
      <c r="C62" s="67" t="s">
        <v>171</v>
      </c>
      <c r="D62" s="65" t="s">
        <v>170</v>
      </c>
      <c r="E62" s="94">
        <v>54088.259406384001</v>
      </c>
      <c r="F62" s="94">
        <v>78127.48580922134</v>
      </c>
      <c r="G62" s="94">
        <v>84137.292409930669</v>
      </c>
      <c r="H62" s="94">
        <v>98950.438197146679</v>
      </c>
      <c r="I62" s="94">
        <v>120196.13201418666</v>
      </c>
      <c r="J62" s="93">
        <v>149163.01754666667</v>
      </c>
    </row>
    <row r="63" spans="1:10" ht="15.75" x14ac:dyDescent="0.3">
      <c r="A63" s="64" t="s">
        <v>169</v>
      </c>
      <c r="B63" s="66" t="s">
        <v>168</v>
      </c>
      <c r="C63" s="66" t="s">
        <v>167</v>
      </c>
      <c r="D63" s="65" t="s">
        <v>355</v>
      </c>
      <c r="E63" s="94">
        <v>45262.901940000011</v>
      </c>
      <c r="F63" s="94">
        <v>65379.747246666673</v>
      </c>
      <c r="G63" s="94">
        <v>70408.958573333337</v>
      </c>
      <c r="H63" s="94">
        <v>86058.32180333334</v>
      </c>
      <c r="I63" s="94">
        <v>100584.22653333335</v>
      </c>
      <c r="J63" s="93">
        <v>139354.63965333335</v>
      </c>
    </row>
    <row r="64" spans="1:10" ht="15.75" x14ac:dyDescent="0.3">
      <c r="A64" s="64" t="s">
        <v>166</v>
      </c>
      <c r="B64" s="66" t="s">
        <v>30</v>
      </c>
      <c r="C64" s="66" t="s">
        <v>165</v>
      </c>
      <c r="D64" s="65" t="s">
        <v>354</v>
      </c>
      <c r="E64" s="94">
        <v>48603.712534499995</v>
      </c>
      <c r="F64" s="94">
        <v>70205.362549833342</v>
      </c>
      <c r="G64" s="94">
        <v>75605.775053666657</v>
      </c>
      <c r="H64" s="94">
        <v>93648.895970000012</v>
      </c>
      <c r="I64" s="94">
        <v>108008.25007666666</v>
      </c>
      <c r="J64" s="93">
        <v>161648.16043333334</v>
      </c>
    </row>
    <row r="65" spans="1:10" ht="15.75" x14ac:dyDescent="0.3">
      <c r="A65" s="64" t="s">
        <v>164</v>
      </c>
      <c r="B65" s="66" t="s">
        <v>30</v>
      </c>
      <c r="C65" s="66" t="s">
        <v>163</v>
      </c>
      <c r="D65" s="65" t="s">
        <v>162</v>
      </c>
      <c r="E65" s="94">
        <v>41414.572593000004</v>
      </c>
      <c r="F65" s="94">
        <v>59821.049300999999</v>
      </c>
      <c r="G65" s="94">
        <v>64422.668478</v>
      </c>
      <c r="H65" s="94">
        <v>82674.775010000012</v>
      </c>
      <c r="I65" s="94">
        <v>92032.383539999995</v>
      </c>
      <c r="J65" s="93">
        <v>118821.38717666669</v>
      </c>
    </row>
    <row r="66" spans="1:10" ht="15.75" x14ac:dyDescent="0.3">
      <c r="A66" s="64" t="s">
        <v>161</v>
      </c>
      <c r="B66" s="66" t="s">
        <v>30</v>
      </c>
      <c r="C66" s="66">
        <v>270300</v>
      </c>
      <c r="D66" s="65" t="s">
        <v>160</v>
      </c>
      <c r="E66" s="94">
        <v>42658.736716500011</v>
      </c>
      <c r="F66" s="94">
        <v>61618.175257166673</v>
      </c>
      <c r="G66" s="94">
        <v>66358.034892333337</v>
      </c>
      <c r="H66" s="94">
        <v>90167.421490000022</v>
      </c>
      <c r="I66" s="94">
        <v>94797.192703333334</v>
      </c>
      <c r="J66" s="93">
        <v>123489.95897666668</v>
      </c>
    </row>
    <row r="67" spans="1:10" ht="15.75" x14ac:dyDescent="0.3">
      <c r="A67" s="64" t="s">
        <v>159</v>
      </c>
      <c r="B67" s="66" t="s">
        <v>30</v>
      </c>
      <c r="C67" s="66" t="s">
        <v>158</v>
      </c>
      <c r="D67" s="65" t="s">
        <v>157</v>
      </c>
      <c r="E67" s="94">
        <v>45439.459270500003</v>
      </c>
      <c r="F67" s="94">
        <v>65634.774501833352</v>
      </c>
      <c r="G67" s="94">
        <v>70683.603309666665</v>
      </c>
      <c r="H67" s="94">
        <v>91911.842746666676</v>
      </c>
      <c r="I67" s="94">
        <v>100976.57615666668</v>
      </c>
      <c r="J67" s="93">
        <v>132123.12569000002</v>
      </c>
    </row>
    <row r="68" spans="1:10" ht="15.75" x14ac:dyDescent="0.3">
      <c r="A68" s="64" t="s">
        <v>156</v>
      </c>
      <c r="B68" s="66" t="s">
        <v>58</v>
      </c>
      <c r="C68" s="66" t="s">
        <v>155</v>
      </c>
      <c r="D68" s="65" t="s">
        <v>154</v>
      </c>
      <c r="E68" s="94">
        <v>43740.125643000007</v>
      </c>
      <c r="F68" s="94">
        <v>63180.181484333334</v>
      </c>
      <c r="G68" s="94">
        <v>68040.195444666664</v>
      </c>
      <c r="H68" s="94">
        <v>74634.545686666679</v>
      </c>
      <c r="I68" s="94">
        <v>97200.279206666673</v>
      </c>
      <c r="J68" s="93">
        <v>159163.12009333333</v>
      </c>
    </row>
    <row r="69" spans="1:10" ht="15.75" x14ac:dyDescent="0.3">
      <c r="A69" s="64" t="s">
        <v>153</v>
      </c>
      <c r="B69" s="66" t="s">
        <v>353</v>
      </c>
      <c r="C69" s="66" t="s">
        <v>152</v>
      </c>
      <c r="D69" s="65" t="s">
        <v>352</v>
      </c>
      <c r="E69" s="94">
        <v>40692.683082000003</v>
      </c>
      <c r="F69" s="94">
        <v>58778.320007333336</v>
      </c>
      <c r="G69" s="94">
        <v>63299.72923866666</v>
      </c>
      <c r="H69" s="94">
        <v>75408.104616666664</v>
      </c>
      <c r="I69" s="94">
        <v>90428.184626666669</v>
      </c>
      <c r="J69" s="93">
        <v>112257.52786333335</v>
      </c>
    </row>
    <row r="70" spans="1:10" ht="15.75" x14ac:dyDescent="0.3">
      <c r="A70" s="64" t="s">
        <v>151</v>
      </c>
      <c r="B70" s="66" t="s">
        <v>109</v>
      </c>
      <c r="C70" s="66" t="s">
        <v>150</v>
      </c>
      <c r="D70" s="65" t="s">
        <v>149</v>
      </c>
      <c r="E70" s="94">
        <v>40083.932043000001</v>
      </c>
      <c r="F70" s="94">
        <v>57899.012951000012</v>
      </c>
      <c r="G70" s="94">
        <v>62352.783178000005</v>
      </c>
      <c r="H70" s="94">
        <v>75513.545006666667</v>
      </c>
      <c r="I70" s="94">
        <v>89075.404540000018</v>
      </c>
      <c r="J70" s="93">
        <v>118977.56543999999</v>
      </c>
    </row>
    <row r="71" spans="1:10" ht="15.75" x14ac:dyDescent="0.3">
      <c r="A71" s="64" t="s">
        <v>148</v>
      </c>
      <c r="B71" s="66" t="s">
        <v>58</v>
      </c>
      <c r="C71" s="66" t="s">
        <v>147</v>
      </c>
      <c r="D71" s="65" t="s">
        <v>146</v>
      </c>
      <c r="E71" s="94">
        <v>37542.884698500005</v>
      </c>
      <c r="F71" s="94">
        <v>54228.611231166673</v>
      </c>
      <c r="G71" s="94">
        <v>58400.042864333336</v>
      </c>
      <c r="H71" s="94">
        <v>71452.598973333326</v>
      </c>
      <c r="I71" s="94">
        <v>83428.632663333337</v>
      </c>
      <c r="J71" s="93">
        <v>114568.04960333335</v>
      </c>
    </row>
    <row r="72" spans="1:10" ht="15.75" x14ac:dyDescent="0.3">
      <c r="A72" s="64" t="s">
        <v>145</v>
      </c>
      <c r="B72" s="66" t="s">
        <v>30</v>
      </c>
      <c r="C72" s="66" t="s">
        <v>144</v>
      </c>
      <c r="D72" s="65" t="s">
        <v>143</v>
      </c>
      <c r="E72" s="94">
        <v>41835.388006500005</v>
      </c>
      <c r="F72" s="94">
        <v>60428.893787166664</v>
      </c>
      <c r="G72" s="94">
        <v>65077.270232333336</v>
      </c>
      <c r="H72" s="94">
        <v>81433.996583333341</v>
      </c>
      <c r="I72" s="94">
        <v>92967.528903333339</v>
      </c>
      <c r="J72" s="93">
        <v>127663.71075000001</v>
      </c>
    </row>
    <row r="73" spans="1:10" ht="15.75" x14ac:dyDescent="0.3">
      <c r="A73" s="64" t="s">
        <v>142</v>
      </c>
      <c r="B73" s="66" t="s">
        <v>141</v>
      </c>
      <c r="C73" s="66" t="s">
        <v>140</v>
      </c>
      <c r="D73" s="65" t="s">
        <v>351</v>
      </c>
      <c r="E73" s="94">
        <v>42340.816333500006</v>
      </c>
      <c r="F73" s="94">
        <v>61158.956926166669</v>
      </c>
      <c r="G73" s="94">
        <v>65863.49207433332</v>
      </c>
      <c r="H73" s="94">
        <v>82418.582126666675</v>
      </c>
      <c r="I73" s="94">
        <v>94090.702963333344</v>
      </c>
      <c r="J73" s="93">
        <v>123968.31941666668</v>
      </c>
    </row>
    <row r="74" spans="1:10" ht="15.75" x14ac:dyDescent="0.3">
      <c r="A74" s="64" t="s">
        <v>139</v>
      </c>
      <c r="B74" s="66" t="s">
        <v>30</v>
      </c>
      <c r="C74" s="66" t="s">
        <v>138</v>
      </c>
      <c r="D74" s="65" t="s">
        <v>137</v>
      </c>
      <c r="E74" s="94">
        <v>42172.968975000003</v>
      </c>
      <c r="F74" s="94">
        <v>60916.510741666665</v>
      </c>
      <c r="G74" s="94">
        <v>65602.396183333331</v>
      </c>
      <c r="H74" s="94">
        <v>85862.382043333331</v>
      </c>
      <c r="I74" s="94">
        <v>93717.708833333338</v>
      </c>
      <c r="J74" s="93">
        <v>126384.48447666668</v>
      </c>
    </row>
    <row r="75" spans="1:10" ht="15.75" x14ac:dyDescent="0.3">
      <c r="A75" s="64" t="s">
        <v>136</v>
      </c>
      <c r="B75" s="66" t="s">
        <v>58</v>
      </c>
      <c r="C75" s="66" t="s">
        <v>135</v>
      </c>
      <c r="D75" s="65" t="s">
        <v>134</v>
      </c>
      <c r="E75" s="94">
        <v>40753.270048500002</v>
      </c>
      <c r="F75" s="94">
        <v>58865.834514500013</v>
      </c>
      <c r="G75" s="94">
        <v>63393.975631000001</v>
      </c>
      <c r="H75" s="94">
        <v>79418.206326666681</v>
      </c>
      <c r="I75" s="94">
        <v>90562.822329999995</v>
      </c>
      <c r="J75" s="93">
        <v>124209.61177</v>
      </c>
    </row>
    <row r="76" spans="1:10" ht="15.75" x14ac:dyDescent="0.3">
      <c r="A76" s="64" t="s">
        <v>133</v>
      </c>
      <c r="B76" s="66" t="s">
        <v>58</v>
      </c>
      <c r="C76" s="66" t="s">
        <v>132</v>
      </c>
      <c r="D76" s="65" t="s">
        <v>350</v>
      </c>
      <c r="E76" s="94">
        <v>41660.734936500005</v>
      </c>
      <c r="F76" s="94">
        <v>60176.617130500003</v>
      </c>
      <c r="G76" s="94">
        <v>64805.587678999997</v>
      </c>
      <c r="H76" s="94">
        <v>84065.76877000001</v>
      </c>
      <c r="I76" s="94">
        <v>92579.410970000012</v>
      </c>
      <c r="J76" s="93">
        <v>124556.08025</v>
      </c>
    </row>
    <row r="77" spans="1:10" ht="15.75" x14ac:dyDescent="0.3">
      <c r="A77" s="64" t="s">
        <v>131</v>
      </c>
      <c r="B77" s="66" t="s">
        <v>58</v>
      </c>
      <c r="C77" s="66" t="s">
        <v>130</v>
      </c>
      <c r="D77" s="65" t="s">
        <v>129</v>
      </c>
      <c r="E77" s="94">
        <v>43626.490437</v>
      </c>
      <c r="F77" s="94">
        <v>63016.041742333349</v>
      </c>
      <c r="G77" s="94">
        <v>67863.429568666659</v>
      </c>
      <c r="H77" s="94">
        <v>79166.603023333344</v>
      </c>
      <c r="I77" s="94">
        <v>96947.756526666679</v>
      </c>
      <c r="J77" s="93">
        <v>130536.83633666666</v>
      </c>
    </row>
    <row r="78" spans="1:10" ht="15.75" x14ac:dyDescent="0.3">
      <c r="A78" s="64" t="s">
        <v>128</v>
      </c>
      <c r="B78" s="66" t="s">
        <v>58</v>
      </c>
      <c r="C78" s="66" t="s">
        <v>127</v>
      </c>
      <c r="D78" s="65" t="s">
        <v>126</v>
      </c>
      <c r="E78" s="94">
        <v>38863.802808000008</v>
      </c>
      <c r="F78" s="94">
        <v>56136.604056000011</v>
      </c>
      <c r="G78" s="94">
        <v>60454.804368000005</v>
      </c>
      <c r="H78" s="94">
        <v>73572.089886666683</v>
      </c>
      <c r="I78" s="94">
        <v>86364.006240000002</v>
      </c>
      <c r="J78" s="93">
        <v>117183.80073000002</v>
      </c>
    </row>
    <row r="79" spans="1:10" ht="15.75" x14ac:dyDescent="0.3">
      <c r="A79" s="64" t="s">
        <v>125</v>
      </c>
      <c r="B79" s="66" t="s">
        <v>58</v>
      </c>
      <c r="C79" s="66" t="s">
        <v>124</v>
      </c>
      <c r="D79" s="65" t="s">
        <v>123</v>
      </c>
      <c r="E79" s="94">
        <v>39066.281442000007</v>
      </c>
      <c r="F79" s="94">
        <v>56429.073194000004</v>
      </c>
      <c r="G79" s="94">
        <v>60769.771132000002</v>
      </c>
      <c r="H79" s="94">
        <v>72432.577673333348</v>
      </c>
      <c r="I79" s="94">
        <v>86813.958760000009</v>
      </c>
      <c r="J79" s="93">
        <v>123789.52880666668</v>
      </c>
    </row>
    <row r="80" spans="1:10" ht="15.75" x14ac:dyDescent="0.3">
      <c r="A80" s="64" t="s">
        <v>122</v>
      </c>
      <c r="B80" s="66" t="s">
        <v>58</v>
      </c>
      <c r="C80" s="66" t="s">
        <v>121</v>
      </c>
      <c r="D80" s="65" t="s">
        <v>120</v>
      </c>
      <c r="E80" s="94">
        <v>56294.505181500012</v>
      </c>
      <c r="F80" s="94">
        <v>81314.285262166683</v>
      </c>
      <c r="G80" s="94">
        <v>87569.23028233333</v>
      </c>
      <c r="H80" s="94">
        <v>112857.86149333334</v>
      </c>
      <c r="I80" s="94">
        <v>125098.90040333335</v>
      </c>
      <c r="J80" s="93">
        <v>160394.16266</v>
      </c>
    </row>
    <row r="81" spans="1:10" ht="15.75" x14ac:dyDescent="0.3">
      <c r="A81" s="64" t="s">
        <v>119</v>
      </c>
      <c r="B81" s="66" t="s">
        <v>30</v>
      </c>
      <c r="C81" s="66" t="s">
        <v>118</v>
      </c>
      <c r="D81" s="65" t="s">
        <v>349</v>
      </c>
      <c r="E81" s="94">
        <v>39522.911391000001</v>
      </c>
      <c r="F81" s="94">
        <v>57088.649787000002</v>
      </c>
      <c r="G81" s="94">
        <v>61480.084386000002</v>
      </c>
      <c r="H81" s="94">
        <v>77306.305853333339</v>
      </c>
      <c r="I81" s="94">
        <v>87828.691980000003</v>
      </c>
      <c r="J81" s="93">
        <v>115140.94288333335</v>
      </c>
    </row>
    <row r="82" spans="1:10" ht="15.75" x14ac:dyDescent="0.3">
      <c r="A82" s="64" t="s">
        <v>117</v>
      </c>
      <c r="B82" s="66" t="s">
        <v>58</v>
      </c>
      <c r="C82" s="66" t="s">
        <v>116</v>
      </c>
      <c r="D82" s="65" t="s">
        <v>348</v>
      </c>
      <c r="E82" s="94">
        <v>41805.628081499999</v>
      </c>
      <c r="F82" s="94">
        <v>60385.907228833348</v>
      </c>
      <c r="G82" s="94">
        <v>65030.977015666671</v>
      </c>
      <c r="H82" s="94">
        <v>79573.957460000005</v>
      </c>
      <c r="I82" s="94">
        <v>92901.395736666673</v>
      </c>
      <c r="J82" s="93">
        <v>130241.71249333334</v>
      </c>
    </row>
    <row r="83" spans="1:10" ht="15.75" x14ac:dyDescent="0.3">
      <c r="A83" s="64" t="s">
        <v>115</v>
      </c>
      <c r="B83" s="66" t="s">
        <v>58</v>
      </c>
      <c r="C83" s="66" t="s">
        <v>114</v>
      </c>
      <c r="D83" s="65" t="s">
        <v>347</v>
      </c>
      <c r="E83" s="94">
        <v>40167.300416999999</v>
      </c>
      <c r="F83" s="94">
        <v>58019.433935666668</v>
      </c>
      <c r="G83" s="94">
        <v>62482.467315333335</v>
      </c>
      <c r="H83" s="94">
        <v>75824.710063333332</v>
      </c>
      <c r="I83" s="94">
        <v>89260.667593333332</v>
      </c>
      <c r="J83" s="93">
        <v>119298.49332666669</v>
      </c>
    </row>
    <row r="84" spans="1:10" ht="15.75" x14ac:dyDescent="0.3">
      <c r="A84" s="64" t="s">
        <v>113</v>
      </c>
      <c r="B84" s="66" t="s">
        <v>58</v>
      </c>
      <c r="C84" s="66" t="s">
        <v>112</v>
      </c>
      <c r="D84" s="65" t="s">
        <v>111</v>
      </c>
      <c r="E84" s="94">
        <v>39345.955056000006</v>
      </c>
      <c r="F84" s="94">
        <v>56833.046192000009</v>
      </c>
      <c r="G84" s="94">
        <v>61204.81897600001</v>
      </c>
      <c r="H84" s="94">
        <v>74988.237323333335</v>
      </c>
      <c r="I84" s="94">
        <v>87435.455680000014</v>
      </c>
      <c r="J84" s="93">
        <v>117106.93966666667</v>
      </c>
    </row>
    <row r="85" spans="1:10" ht="15.75" x14ac:dyDescent="0.3">
      <c r="A85" s="64" t="s">
        <v>110</v>
      </c>
      <c r="B85" s="66" t="s">
        <v>109</v>
      </c>
      <c r="C85" s="66" t="s">
        <v>108</v>
      </c>
      <c r="D85" s="65" t="s">
        <v>107</v>
      </c>
      <c r="E85" s="94">
        <v>36358.427626500001</v>
      </c>
      <c r="F85" s="94">
        <v>52517.728793833347</v>
      </c>
      <c r="G85" s="94">
        <v>56557.55408566667</v>
      </c>
      <c r="H85" s="94">
        <v>65042.620336666674</v>
      </c>
      <c r="I85" s="94">
        <v>80796.505836666664</v>
      </c>
      <c r="J85" s="93">
        <v>102727.68833333335</v>
      </c>
    </row>
    <row r="86" spans="1:10" ht="15.75" x14ac:dyDescent="0.3">
      <c r="A86" s="64" t="s">
        <v>106</v>
      </c>
      <c r="B86" s="66" t="s">
        <v>58</v>
      </c>
      <c r="C86" s="66" t="s">
        <v>105</v>
      </c>
      <c r="D86" s="65" t="s">
        <v>346</v>
      </c>
      <c r="E86" s="94">
        <v>35942.027077500003</v>
      </c>
      <c r="F86" s="94">
        <v>51916.26133416668</v>
      </c>
      <c r="G86" s="94">
        <v>55909.819898333342</v>
      </c>
      <c r="H86" s="94">
        <v>66864.623073333336</v>
      </c>
      <c r="I86" s="94">
        <v>79871.171283333344</v>
      </c>
      <c r="J86" s="93">
        <v>103386.20766</v>
      </c>
    </row>
    <row r="87" spans="1:10" ht="15.75" x14ac:dyDescent="0.3">
      <c r="A87" s="64" t="s">
        <v>104</v>
      </c>
      <c r="B87" s="67" t="s">
        <v>58</v>
      </c>
      <c r="C87" s="67" t="s">
        <v>103</v>
      </c>
      <c r="D87" s="65" t="s">
        <v>345</v>
      </c>
      <c r="E87" s="94">
        <v>38745.33408600001</v>
      </c>
      <c r="F87" s="94">
        <v>55965.482568666666</v>
      </c>
      <c r="G87" s="94">
        <v>60270.519689333334</v>
      </c>
      <c r="H87" s="94">
        <v>72890.671643333335</v>
      </c>
      <c r="I87" s="94">
        <v>86100.742413333341</v>
      </c>
      <c r="J87" s="93">
        <v>112788.71505</v>
      </c>
    </row>
    <row r="88" spans="1:10" ht="15.75" x14ac:dyDescent="0.3">
      <c r="A88" s="64" t="s">
        <v>102</v>
      </c>
      <c r="B88" s="66" t="s">
        <v>101</v>
      </c>
      <c r="C88" s="66" t="s">
        <v>100</v>
      </c>
      <c r="D88" s="65" t="s">
        <v>344</v>
      </c>
      <c r="E88" s="94">
        <v>36318.377089499998</v>
      </c>
      <c r="F88" s="94">
        <v>52459.878018166666</v>
      </c>
      <c r="G88" s="94">
        <v>56495.253250333335</v>
      </c>
      <c r="H88" s="94">
        <v>69129.775433333343</v>
      </c>
      <c r="I88" s="94">
        <v>80707.504643333334</v>
      </c>
      <c r="J88" s="93">
        <v>102796.12135000002</v>
      </c>
    </row>
    <row r="89" spans="1:10" ht="15.75" x14ac:dyDescent="0.3">
      <c r="A89" s="64" t="s">
        <v>99</v>
      </c>
      <c r="B89" s="66" t="s">
        <v>58</v>
      </c>
      <c r="C89" s="66" t="s">
        <v>98</v>
      </c>
      <c r="D89" s="65" t="s">
        <v>97</v>
      </c>
      <c r="E89" s="94">
        <v>35635.820229000004</v>
      </c>
      <c r="F89" s="94">
        <v>51473.962552999998</v>
      </c>
      <c r="G89" s="94">
        <v>55433.498134000001</v>
      </c>
      <c r="H89" s="94">
        <v>66389.050836666676</v>
      </c>
      <c r="I89" s="94">
        <v>79190.711620000002</v>
      </c>
      <c r="J89" s="93">
        <v>102328.64794000001</v>
      </c>
    </row>
    <row r="90" spans="1:10" ht="15.75" x14ac:dyDescent="0.3">
      <c r="A90" s="64" t="s">
        <v>96</v>
      </c>
      <c r="B90" s="66" t="s">
        <v>58</v>
      </c>
      <c r="C90" s="66" t="s">
        <v>95</v>
      </c>
      <c r="D90" s="65" t="s">
        <v>343</v>
      </c>
      <c r="E90" s="94">
        <v>43095.118887999161</v>
      </c>
      <c r="F90" s="94">
        <v>62248.505060443247</v>
      </c>
      <c r="G90" s="94">
        <v>67036.851603554242</v>
      </c>
      <c r="H90" s="94">
        <v>75087.233196666668</v>
      </c>
      <c r="I90" s="94">
        <v>95766.930862220353</v>
      </c>
      <c r="J90" s="93">
        <v>136687.3766355</v>
      </c>
    </row>
    <row r="91" spans="1:10" ht="15.75" x14ac:dyDescent="0.3">
      <c r="A91" s="64" t="s">
        <v>94</v>
      </c>
      <c r="B91" s="66" t="s">
        <v>109</v>
      </c>
      <c r="C91" s="66" t="s">
        <v>93</v>
      </c>
      <c r="D91" s="65" t="s">
        <v>92</v>
      </c>
      <c r="E91" s="94">
        <v>45723.113517000013</v>
      </c>
      <c r="F91" s="94">
        <v>66044.497302333344</v>
      </c>
      <c r="G91" s="94">
        <v>71124.843248666657</v>
      </c>
      <c r="H91" s="94">
        <v>80353.46487666668</v>
      </c>
      <c r="I91" s="94">
        <v>101606.91892666668</v>
      </c>
      <c r="J91" s="93">
        <v>135787.58818666669</v>
      </c>
    </row>
    <row r="92" spans="1:10" ht="15.75" x14ac:dyDescent="0.3">
      <c r="A92" s="64" t="s">
        <v>91</v>
      </c>
      <c r="B92" s="66" t="s">
        <v>90</v>
      </c>
      <c r="C92" s="66" t="s">
        <v>89</v>
      </c>
      <c r="D92" s="65" t="s">
        <v>342</v>
      </c>
      <c r="E92" s="94">
        <v>42534.362085000001</v>
      </c>
      <c r="F92" s="94">
        <v>61438.523011666672</v>
      </c>
      <c r="G92" s="94">
        <v>66164.563243333323</v>
      </c>
      <c r="H92" s="94">
        <v>76125.376520000005</v>
      </c>
      <c r="I92" s="94">
        <v>94520.804633333348</v>
      </c>
      <c r="J92" s="93">
        <v>112049.08668000001</v>
      </c>
    </row>
    <row r="93" spans="1:10" ht="15.75" x14ac:dyDescent="0.3">
      <c r="A93" s="64" t="s">
        <v>88</v>
      </c>
      <c r="B93" s="66" t="s">
        <v>87</v>
      </c>
      <c r="C93" s="66" t="s">
        <v>86</v>
      </c>
      <c r="D93" s="65" t="s">
        <v>341</v>
      </c>
      <c r="E93" s="94">
        <v>41836.739861999995</v>
      </c>
      <c r="F93" s="94">
        <v>60430.846467333344</v>
      </c>
      <c r="G93" s="94">
        <v>65079.373118666663</v>
      </c>
      <c r="H93" s="94">
        <v>75405.484240000005</v>
      </c>
      <c r="I93" s="94">
        <v>92970.533026666672</v>
      </c>
      <c r="J93" s="93">
        <v>102705.35609333334</v>
      </c>
    </row>
    <row r="94" spans="1:10" ht="15.75" x14ac:dyDescent="0.3">
      <c r="A94" s="64" t="s">
        <v>85</v>
      </c>
      <c r="B94" s="66" t="s">
        <v>84</v>
      </c>
      <c r="C94" s="66" t="s">
        <v>83</v>
      </c>
      <c r="D94" s="65" t="s">
        <v>340</v>
      </c>
      <c r="E94" s="94">
        <v>63549.137617500004</v>
      </c>
      <c r="F94" s="94">
        <v>91793.198780833351</v>
      </c>
      <c r="G94" s="94">
        <v>98854.214071666662</v>
      </c>
      <c r="H94" s="94">
        <v>116760.86726000001</v>
      </c>
      <c r="I94" s="94">
        <v>141220.30581666669</v>
      </c>
      <c r="J94" s="93">
        <v>213302.21723000004</v>
      </c>
    </row>
    <row r="95" spans="1:10" ht="15.75" x14ac:dyDescent="0.3">
      <c r="A95" s="64" t="s">
        <v>82</v>
      </c>
      <c r="B95" s="66" t="s">
        <v>81</v>
      </c>
      <c r="C95" s="66" t="s">
        <v>80</v>
      </c>
      <c r="D95" s="65" t="s">
        <v>79</v>
      </c>
      <c r="E95" s="94">
        <v>48307.838312420092</v>
      </c>
      <c r="F95" s="94">
        <v>69777.988673495696</v>
      </c>
      <c r="G95" s="94">
        <v>75145.526263764579</v>
      </c>
      <c r="H95" s="94">
        <v>97611.178303968569</v>
      </c>
      <c r="I95" s="94">
        <v>107350.75180537796</v>
      </c>
      <c r="J95" s="93">
        <v>134444.8188832594</v>
      </c>
    </row>
    <row r="96" spans="1:10" ht="15.75" x14ac:dyDescent="0.3">
      <c r="A96" s="64" t="s">
        <v>78</v>
      </c>
      <c r="B96" s="66" t="s">
        <v>48</v>
      </c>
      <c r="C96" s="66" t="s">
        <v>77</v>
      </c>
      <c r="D96" s="65" t="s">
        <v>339</v>
      </c>
      <c r="E96" s="94">
        <v>36889.168072500004</v>
      </c>
      <c r="F96" s="94">
        <v>53284.353882500007</v>
      </c>
      <c r="G96" s="94">
        <v>57383.150334999991</v>
      </c>
      <c r="H96" s="94">
        <v>75638.058036666669</v>
      </c>
      <c r="I96" s="94">
        <v>81975.929050000021</v>
      </c>
      <c r="J96" s="93">
        <v>107629.42084666668</v>
      </c>
    </row>
    <row r="97" spans="1:10" ht="15.75" x14ac:dyDescent="0.3">
      <c r="A97" s="64" t="s">
        <v>76</v>
      </c>
      <c r="B97" s="66" t="s">
        <v>62</v>
      </c>
      <c r="C97" s="66" t="s">
        <v>75</v>
      </c>
      <c r="D97" s="65" t="s">
        <v>338</v>
      </c>
      <c r="E97" s="94">
        <v>67701.198654000007</v>
      </c>
      <c r="F97" s="94">
        <v>97790.620278000017</v>
      </c>
      <c r="G97" s="94">
        <v>105312.975684</v>
      </c>
      <c r="H97" s="94">
        <v>140886.83779666669</v>
      </c>
      <c r="I97" s="94">
        <v>150447.10812000002</v>
      </c>
      <c r="J97" s="93">
        <v>180290.81915</v>
      </c>
    </row>
    <row r="98" spans="1:10" ht="15.75" x14ac:dyDescent="0.3">
      <c r="A98" s="64" t="s">
        <v>74</v>
      </c>
      <c r="B98" s="66" t="s">
        <v>62</v>
      </c>
      <c r="C98" s="66" t="s">
        <v>73</v>
      </c>
      <c r="D98" s="65" t="s">
        <v>337</v>
      </c>
      <c r="E98" s="94">
        <v>78711.48852150001</v>
      </c>
      <c r="F98" s="94">
        <v>113694.37230883335</v>
      </c>
      <c r="G98" s="94">
        <v>122440.09325566667</v>
      </c>
      <c r="H98" s="94">
        <v>171668.70512666667</v>
      </c>
      <c r="I98" s="94">
        <v>174914.41893666668</v>
      </c>
      <c r="J98" s="93">
        <v>200984.34099666669</v>
      </c>
    </row>
    <row r="99" spans="1:10" ht="15.75" x14ac:dyDescent="0.3">
      <c r="A99" s="64" t="s">
        <v>72</v>
      </c>
      <c r="B99" s="67" t="s">
        <v>62</v>
      </c>
      <c r="C99" s="67" t="s">
        <v>71</v>
      </c>
      <c r="D99" s="65" t="s">
        <v>70</v>
      </c>
      <c r="E99" s="94">
        <v>55402.185363000004</v>
      </c>
      <c r="F99" s="94">
        <v>80025.37885766667</v>
      </c>
      <c r="G99" s="94">
        <v>86181.177231333335</v>
      </c>
      <c r="H99" s="94">
        <v>114027.66620666668</v>
      </c>
      <c r="I99" s="94">
        <v>123115.96747333335</v>
      </c>
      <c r="J99" s="93">
        <v>153692.77979333335</v>
      </c>
    </row>
    <row r="100" spans="1:10" ht="15.75" x14ac:dyDescent="0.3">
      <c r="A100" s="64" t="s">
        <v>69</v>
      </c>
      <c r="B100" s="66" t="s">
        <v>62</v>
      </c>
      <c r="C100" s="66" t="s">
        <v>68</v>
      </c>
      <c r="D100" s="65" t="s">
        <v>336</v>
      </c>
      <c r="E100" s="94">
        <v>81073.890084000013</v>
      </c>
      <c r="F100" s="94">
        <v>117106.73012133334</v>
      </c>
      <c r="G100" s="94">
        <v>126114.94013066667</v>
      </c>
      <c r="H100" s="94">
        <v>176146.03833666668</v>
      </c>
      <c r="I100" s="94">
        <v>180164.20018666668</v>
      </c>
      <c r="J100" s="93">
        <v>205302.51504333338</v>
      </c>
    </row>
    <row r="101" spans="1:10" ht="15.75" x14ac:dyDescent="0.3">
      <c r="A101" s="64" t="s">
        <v>67</v>
      </c>
      <c r="B101" s="66" t="s">
        <v>62</v>
      </c>
      <c r="C101" s="66" t="s">
        <v>66</v>
      </c>
      <c r="D101" s="65" t="s">
        <v>335</v>
      </c>
      <c r="E101" s="94">
        <v>61161.851212500012</v>
      </c>
      <c r="F101" s="94">
        <v>88344.896195833338</v>
      </c>
      <c r="G101" s="94">
        <v>95140.657441666684</v>
      </c>
      <c r="H101" s="94">
        <v>137040.68028666664</v>
      </c>
      <c r="I101" s="94">
        <v>135915.22491666666</v>
      </c>
      <c r="J101" s="93">
        <v>167770.57179666669</v>
      </c>
    </row>
    <row r="102" spans="1:10" ht="15.75" x14ac:dyDescent="0.3">
      <c r="A102" s="64" t="s">
        <v>65</v>
      </c>
      <c r="B102" s="66" t="s">
        <v>62</v>
      </c>
      <c r="C102" s="66" t="s">
        <v>64</v>
      </c>
      <c r="D102" s="65" t="s">
        <v>334</v>
      </c>
      <c r="E102" s="94">
        <v>67394.399308499997</v>
      </c>
      <c r="F102" s="94">
        <v>97347.465667833341</v>
      </c>
      <c r="G102" s="94">
        <v>104835.73225766666</v>
      </c>
      <c r="H102" s="94">
        <v>143538.38717666667</v>
      </c>
      <c r="I102" s="94">
        <v>149765.33179666667</v>
      </c>
      <c r="J102" s="93">
        <v>175279.11280666667</v>
      </c>
    </row>
    <row r="103" spans="1:10" ht="15.75" x14ac:dyDescent="0.3">
      <c r="A103" s="64" t="s">
        <v>63</v>
      </c>
      <c r="B103" s="66" t="s">
        <v>62</v>
      </c>
      <c r="C103" s="66" t="s">
        <v>61</v>
      </c>
      <c r="D103" s="65" t="s">
        <v>60</v>
      </c>
      <c r="E103" s="94">
        <v>69459.236377499998</v>
      </c>
      <c r="F103" s="94">
        <v>100330.00810083335</v>
      </c>
      <c r="G103" s="94">
        <v>108047.70103166666</v>
      </c>
      <c r="H103" s="94">
        <v>145377.37181666668</v>
      </c>
      <c r="I103" s="94">
        <v>154353.85861666666</v>
      </c>
      <c r="J103" s="93">
        <v>188292.42609333337</v>
      </c>
    </row>
    <row r="104" spans="1:10" ht="15.75" x14ac:dyDescent="0.3">
      <c r="A104" s="64" t="s">
        <v>59</v>
      </c>
      <c r="B104" s="66" t="s">
        <v>58</v>
      </c>
      <c r="C104" s="66" t="s">
        <v>57</v>
      </c>
      <c r="D104" s="65" t="s">
        <v>56</v>
      </c>
      <c r="E104" s="94">
        <v>37740.39709050001</v>
      </c>
      <c r="F104" s="94">
        <v>54513.906908500001</v>
      </c>
      <c r="G104" s="94">
        <v>58707.284362999992</v>
      </c>
      <c r="H104" s="94">
        <v>70516.319203333347</v>
      </c>
      <c r="I104" s="94">
        <v>83867.54909</v>
      </c>
      <c r="J104" s="93">
        <v>111782.41465000001</v>
      </c>
    </row>
    <row r="105" spans="1:10" ht="15.75" x14ac:dyDescent="0.3">
      <c r="A105" s="68" t="s">
        <v>55</v>
      </c>
      <c r="B105" s="66" t="s">
        <v>48</v>
      </c>
      <c r="C105" s="66" t="s">
        <v>54</v>
      </c>
      <c r="D105" s="65" t="s">
        <v>53</v>
      </c>
      <c r="E105" s="94"/>
      <c r="F105" s="94">
        <v>36352.148055600002</v>
      </c>
      <c r="G105" s="94">
        <v>38555.308543818188</v>
      </c>
      <c r="H105" s="94"/>
      <c r="I105" s="94"/>
      <c r="J105" s="93"/>
    </row>
    <row r="106" spans="1:10" ht="15.75" x14ac:dyDescent="0.3">
      <c r="A106" s="68" t="s">
        <v>52</v>
      </c>
      <c r="B106" s="66" t="s">
        <v>48</v>
      </c>
      <c r="C106" s="66" t="s">
        <v>51</v>
      </c>
      <c r="D106" s="65" t="s">
        <v>50</v>
      </c>
      <c r="E106" s="94"/>
      <c r="F106" s="94"/>
      <c r="G106" s="94"/>
      <c r="H106" s="94">
        <v>46817.160374636362</v>
      </c>
      <c r="I106" s="94">
        <v>55079.01220545455</v>
      </c>
      <c r="J106" s="93">
        <v>74907.45659941819</v>
      </c>
    </row>
    <row r="107" spans="1:10" ht="15.75" x14ac:dyDescent="0.3">
      <c r="A107" s="68" t="s">
        <v>49</v>
      </c>
      <c r="B107" s="66" t="s">
        <v>48</v>
      </c>
      <c r="C107" s="66" t="s">
        <v>47</v>
      </c>
      <c r="D107" s="65" t="s">
        <v>46</v>
      </c>
      <c r="E107" s="94"/>
      <c r="F107" s="94"/>
      <c r="G107" s="94"/>
      <c r="H107" s="94">
        <v>57832.962815727282</v>
      </c>
      <c r="I107" s="94">
        <v>67747.185012709102</v>
      </c>
      <c r="J107" s="93">
        <v>89227.999772836381</v>
      </c>
    </row>
    <row r="108" spans="1:10" ht="15.75" x14ac:dyDescent="0.3">
      <c r="A108" s="68" t="s">
        <v>45</v>
      </c>
      <c r="B108" s="66" t="s">
        <v>41</v>
      </c>
      <c r="C108" s="66" t="s">
        <v>44</v>
      </c>
      <c r="D108" s="65" t="s">
        <v>43</v>
      </c>
      <c r="E108" s="94"/>
      <c r="F108" s="94"/>
      <c r="G108" s="94"/>
      <c r="H108" s="94">
        <v>57055.870352000005</v>
      </c>
      <c r="I108" s="94">
        <v>66840.691821333341</v>
      </c>
      <c r="J108" s="93">
        <v>88301.372949333352</v>
      </c>
    </row>
    <row r="109" spans="1:10" ht="15.75" x14ac:dyDescent="0.3">
      <c r="A109" s="68" t="s">
        <v>42</v>
      </c>
      <c r="B109" s="66" t="s">
        <v>41</v>
      </c>
      <c r="C109" s="66" t="s">
        <v>40</v>
      </c>
      <c r="D109" s="65" t="s">
        <v>39</v>
      </c>
      <c r="E109" s="94"/>
      <c r="F109" s="94"/>
      <c r="G109" s="94"/>
      <c r="H109" s="94">
        <v>53489.878454999998</v>
      </c>
      <c r="I109" s="94">
        <v>62663.148582500005</v>
      </c>
      <c r="J109" s="93">
        <v>82782.537140000015</v>
      </c>
    </row>
    <row r="110" spans="1:10" ht="15.75" x14ac:dyDescent="0.3">
      <c r="A110" s="68" t="s">
        <v>38</v>
      </c>
      <c r="B110" s="66" t="s">
        <v>37</v>
      </c>
      <c r="C110" s="66" t="s">
        <v>36</v>
      </c>
      <c r="D110" s="65" t="s">
        <v>35</v>
      </c>
      <c r="E110" s="94"/>
      <c r="F110" s="94"/>
      <c r="G110" s="94"/>
      <c r="H110" s="94">
        <v>57055.870352000005</v>
      </c>
      <c r="I110" s="94">
        <v>66840.691821333341</v>
      </c>
      <c r="J110" s="93">
        <v>88301.372949333352</v>
      </c>
    </row>
    <row r="111" spans="1:10" ht="15.75" x14ac:dyDescent="0.3">
      <c r="A111" s="68" t="s">
        <v>34</v>
      </c>
      <c r="B111" s="66" t="s">
        <v>30</v>
      </c>
      <c r="C111" s="66" t="s">
        <v>34</v>
      </c>
      <c r="D111" s="65" t="s">
        <v>33</v>
      </c>
      <c r="E111" s="94">
        <v>46971.769628700007</v>
      </c>
      <c r="F111" s="94">
        <v>67848.111685900018</v>
      </c>
      <c r="G111" s="94">
        <v>73067.197200199997</v>
      </c>
      <c r="H111" s="94">
        <v>89868.898685333334</v>
      </c>
      <c r="I111" s="94">
        <v>104381.710286</v>
      </c>
      <c r="J111" s="93">
        <v>147491.59666533337</v>
      </c>
    </row>
    <row r="112" spans="1:10" ht="15.75" x14ac:dyDescent="0.3">
      <c r="A112" s="68" t="s">
        <v>32</v>
      </c>
      <c r="B112" s="66" t="s">
        <v>30</v>
      </c>
      <c r="C112" s="66" t="s">
        <v>32</v>
      </c>
      <c r="D112" s="65" t="s">
        <v>31</v>
      </c>
      <c r="E112" s="94">
        <v>40931.86386225</v>
      </c>
      <c r="F112" s="94">
        <v>59123.803356583339</v>
      </c>
      <c r="G112" s="94">
        <v>63671.788230166676</v>
      </c>
      <c r="H112" s="94">
        <v>79862.44399</v>
      </c>
      <c r="I112" s="94">
        <v>90959.697471666674</v>
      </c>
      <c r="J112" s="93">
        <v>119554.63115000002</v>
      </c>
    </row>
    <row r="113" spans="1:10" ht="15.75" x14ac:dyDescent="0.3">
      <c r="A113" s="68" t="s">
        <v>29</v>
      </c>
      <c r="B113" s="66" t="s">
        <v>30</v>
      </c>
      <c r="C113" s="66" t="s">
        <v>29</v>
      </c>
      <c r="D113" s="65" t="s">
        <v>28</v>
      </c>
      <c r="E113" s="94">
        <v>42036.654654750011</v>
      </c>
      <c r="F113" s="94">
        <v>60719.61227908334</v>
      </c>
      <c r="G113" s="94">
        <v>65390.351685166672</v>
      </c>
      <c r="H113" s="94">
        <v>86421.098249999995</v>
      </c>
      <c r="I113" s="94">
        <v>93414.788121666686</v>
      </c>
      <c r="J113" s="93">
        <v>121155.67307666667</v>
      </c>
    </row>
    <row r="114" spans="1:10" ht="15.75" x14ac:dyDescent="0.3">
      <c r="A114" s="92" t="s">
        <v>26</v>
      </c>
      <c r="B114" s="91" t="s">
        <v>27</v>
      </c>
      <c r="C114" s="91" t="s">
        <v>26</v>
      </c>
      <c r="D114" s="90" t="s">
        <v>25</v>
      </c>
      <c r="E114" s="89"/>
      <c r="F114" s="89"/>
      <c r="G114" s="89"/>
      <c r="H114" s="88"/>
      <c r="I114" s="88"/>
      <c r="J114" s="87"/>
    </row>
  </sheetData>
  <mergeCells count="1">
    <mergeCell ref="F1:J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FY24 CIP Code Mkt Rates</vt:lpstr>
    </vt:vector>
  </TitlesOfParts>
  <Company>University of Idaho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Stout, Mary (stoutm@uidaho.edu)</dc:creator>
  <cp:lastModifiedBy>Stout, Mary (stoutm@uidaho.edu)</cp:lastModifiedBy>
  <dcterms:created xsi:type="dcterms:W3CDTF">2023-03-14T18:22:57Z</dcterms:created>
  <dcterms:modified xsi:type="dcterms:W3CDTF">2023-05-18T16:00:24Z</dcterms:modified>
</cp:coreProperties>
</file>